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tabRatio="823" activeTab="0"/>
  </bookViews>
  <sheets>
    <sheet name="高学年（リンク戦）" sheetId="1" r:id="rId1"/>
    <sheet name="高学年（星取表)" sheetId="2" r:id="rId2"/>
    <sheet name="高学年（決勝）" sheetId="3" r:id="rId3"/>
    <sheet name="中学年（リンク戦）" sheetId="4" r:id="rId4"/>
    <sheet name="中学年（星取表)" sheetId="5" r:id="rId5"/>
    <sheet name="中学年（決勝）" sheetId="6" r:id="rId6"/>
    <sheet name="低学年" sheetId="7" r:id="rId7"/>
    <sheet name="低学年（星取表)" sheetId="8" r:id="rId8"/>
  </sheets>
  <definedNames>
    <definedName name="_xlnm.Print_Area" localSheetId="0">'高学年（リンク戦）'!$A$1:$AB$55</definedName>
    <definedName name="_xlnm.Print_Area" localSheetId="2">'高学年（決勝）'!$A$1:$AA$39</definedName>
    <definedName name="_xlnm.Print_Area" localSheetId="1">'高学年（星取表)'!$A$1:$AN$62</definedName>
    <definedName name="_xlnm.Print_Area" localSheetId="3">'中学年（リンク戦）'!$A$1:$EJ$60</definedName>
    <definedName name="_xlnm.Print_Area" localSheetId="5">'中学年（決勝）'!$A$1:$AA$39</definedName>
    <definedName name="_xlnm.Print_Area" localSheetId="4">'中学年（星取表)'!$A$1:$AN$63</definedName>
    <definedName name="_xlnm.Print_Area" localSheetId="6">'低学年'!$A$1:$AA$51</definedName>
    <definedName name="_xlnm.Print_Area" localSheetId="7">'低学年（星取表)'!$A$1:$AJ$47</definedName>
  </definedNames>
  <calcPr fullCalcOnLoad="1"/>
</workbook>
</file>

<file path=xl/sharedStrings.xml><?xml version="1.0" encoding="utf-8"?>
<sst xmlns="http://schemas.openxmlformats.org/spreadsheetml/2006/main" count="1042" uniqueCount="252">
  <si>
    <t>第４４回高知市スポーツ少年団春季交歓大会　～ サッカーの部 ～</t>
  </si>
  <si>
    <t>＜低学年の部＞</t>
  </si>
  <si>
    <t>日　　　 時</t>
  </si>
  <si>
    <t>平成２６年５月１７日（土）・１８（日）</t>
  </si>
  <si>
    <t>会　　場</t>
  </si>
  <si>
    <t>競技開始時間</t>
  </si>
  <si>
    <t>９時００分　予定　　８分−２分−８分（８人制）</t>
  </si>
  <si>
    <r>
      <t>Ｎ</t>
    </r>
    <r>
      <rPr>
        <sz val="11"/>
        <rFont val="ＭＳ ゴシック"/>
        <family val="3"/>
      </rPr>
      <t>…対戦番号</t>
    </r>
  </si>
  <si>
    <t>春野</t>
  </si>
  <si>
    <t>旭東</t>
  </si>
  <si>
    <t>万々</t>
  </si>
  <si>
    <t>秦</t>
  </si>
  <si>
    <t>十津三里</t>
  </si>
  <si>
    <t>高知南</t>
  </si>
  <si>
    <t>朝二</t>
  </si>
  <si>
    <t>横内</t>
  </si>
  <si>
    <t>低学年　(高知市総合運動場多目的ドーム）　5月17日(土)</t>
  </si>
  <si>
    <t>Ａ　コ　ー　ト</t>
  </si>
  <si>
    <t>Ｂ　コ　ー　ト</t>
  </si>
  <si>
    <t>試合No</t>
  </si>
  <si>
    <t>時間</t>
  </si>
  <si>
    <t>対戦
No</t>
  </si>
  <si>
    <t>チーム</t>
  </si>
  <si>
    <t>試合結果</t>
  </si>
  <si>
    <t>②</t>
  </si>
  <si>
    <t>－</t>
  </si>
  <si>
    <t>ｴｽﾄﾚｰﾗｽ高知</t>
  </si>
  <si>
    <t>④</t>
  </si>
  <si>
    <t>⑥</t>
  </si>
  <si>
    <t>⑧</t>
  </si>
  <si>
    <t>⑩</t>
  </si>
  <si>
    <t>低学年　(高知市総合運動場多目的ドーム）　5月18日(日)</t>
  </si>
  <si>
    <t>①</t>
  </si>
  <si>
    <t>③</t>
  </si>
  <si>
    <t>⑤</t>
  </si>
  <si>
    <t>−注意事項−</t>
  </si>
  <si>
    <t>◆各団は必ず、指導者・保護者に徹底して下さい。◆</t>
  </si>
  <si>
    <t>※　審判は、正装（審判服・ワッペン等　ハーフパンツ不可）で行って下さい。</t>
  </si>
  <si>
    <t>※　車を決められた場所に駐車して下さい。（各チーム乗り合わせでお願いします。）</t>
  </si>
  <si>
    <t>※　各団の出したゴミ（弁当・吸い殻等）は、各団で持ち帰り責任を持って処分して下さい。</t>
  </si>
  <si>
    <t>＜　中学年の部　＞　リンク戦</t>
  </si>
  <si>
    <t>平成２６年５月１７日（土）</t>
  </si>
  <si>
    <t>９時００分　予定　　８分−２分−８分（６人制）</t>
  </si>
  <si>
    <r>
      <t>Ｎ</t>
    </r>
    <r>
      <rPr>
        <sz val="11"/>
        <color theme="1"/>
        <rFont val="Calibri"/>
        <family val="3"/>
      </rPr>
      <t>…対戦番号</t>
    </r>
  </si>
  <si>
    <t>潮江ひかり</t>
  </si>
  <si>
    <t>横内ｼﾞｬﾝﾌﾟ</t>
  </si>
  <si>
    <t>UNO-10AS</t>
  </si>
  <si>
    <t>ｴｽﾄﾚｰﾗｽ U10</t>
  </si>
  <si>
    <t>一宮東U-10</t>
  </si>
  <si>
    <t>秦ｵﾚﾝｼﾞ</t>
  </si>
  <si>
    <t>介良U-10A</t>
  </si>
  <si>
    <t>十津三里U-10</t>
  </si>
  <si>
    <t>春野U-10</t>
  </si>
  <si>
    <t>大津U-10</t>
  </si>
  <si>
    <t>神田</t>
  </si>
  <si>
    <t>介良U-10B</t>
  </si>
  <si>
    <t>潮江のぞみ</t>
  </si>
  <si>
    <t>鴨田U-10</t>
  </si>
  <si>
    <t>UNO-10H</t>
  </si>
  <si>
    <t>高知南U-10</t>
  </si>
  <si>
    <t>UNO-9AH</t>
  </si>
  <si>
    <t>潮江こだま</t>
  </si>
  <si>
    <t>ｴｽﾄﾚｰﾗｽ U9</t>
  </si>
  <si>
    <t>秦ﾎﾜｲﾄ</t>
  </si>
  <si>
    <t>鴨田U-9</t>
  </si>
  <si>
    <t>一宮東U-9</t>
  </si>
  <si>
    <t>横内ﾎｯﾌﾟ</t>
  </si>
  <si>
    <t>春野U-9</t>
  </si>
  <si>
    <t>小高坂</t>
  </si>
  <si>
    <t>横浜</t>
  </si>
  <si>
    <t>高知南U-9</t>
  </si>
  <si>
    <t>大津U-9</t>
  </si>
  <si>
    <t>横内ｽﾃｯﾌﾟ</t>
  </si>
  <si>
    <t>十津三里U-9</t>
  </si>
  <si>
    <t>UNO-9S</t>
  </si>
  <si>
    <t>中学年　(高知市総合運動場多目的ドーム）　5月17日(土)</t>
  </si>
  <si>
    <t>※</t>
  </si>
  <si>
    <t>低学年の試合</t>
  </si>
  <si>
    <t>…試合詳細は低学年の部参照</t>
  </si>
  <si>
    <t>ｴｽﾄﾚｰﾗｽU10</t>
  </si>
  <si>
    <t>ｴｽﾄﾚｰﾗｽU9</t>
  </si>
  <si>
    <t>会　　 　場</t>
  </si>
  <si>
    <t>会　　  場</t>
  </si>
  <si>
    <t>＜高学年の部＞　リンク戦</t>
  </si>
  <si>
    <t>春野球技場</t>
  </si>
  <si>
    <t>９時００分　予定　　１３分−２分−１３分（８人制）</t>
  </si>
  <si>
    <t>春野U-12</t>
  </si>
  <si>
    <t>UNO U-12</t>
  </si>
  <si>
    <t>大津U-11</t>
  </si>
  <si>
    <t>江陽U-11</t>
  </si>
  <si>
    <t>十津三里U-11M</t>
  </si>
  <si>
    <t>春野U-11</t>
  </si>
  <si>
    <t>一宮東U-12</t>
  </si>
  <si>
    <t>十津三里U-12</t>
  </si>
  <si>
    <t>介良U-12B</t>
  </si>
  <si>
    <t>潮江U-11</t>
  </si>
  <si>
    <t>横内U-12</t>
  </si>
  <si>
    <t>十津三里U-11Ｔ</t>
  </si>
  <si>
    <t>一宮東U-11</t>
  </si>
  <si>
    <t>潮江U-12</t>
  </si>
  <si>
    <t>江陽U-12</t>
  </si>
  <si>
    <t>横内U-11</t>
  </si>
  <si>
    <t>鴨田U-11</t>
  </si>
  <si>
    <t>朝二U-12</t>
  </si>
  <si>
    <t>UNO U-11A</t>
  </si>
  <si>
    <t>ｴｽﾄﾚｰﾗｽ</t>
  </si>
  <si>
    <t>高知南U-1</t>
  </si>
  <si>
    <t>朝二U-11</t>
  </si>
  <si>
    <t>UNO U-11B</t>
  </si>
  <si>
    <t>鴨田U-12</t>
  </si>
  <si>
    <t>介良U-12A</t>
  </si>
  <si>
    <t>高知南U-2</t>
  </si>
  <si>
    <t>大津U-12</t>
  </si>
  <si>
    <t>高学年　(春野球技場)  5月17日(土）</t>
  </si>
  <si>
    <t>⑦</t>
  </si>
  <si>
    <t>⑨</t>
  </si>
  <si>
    <t>⑪</t>
  </si>
  <si>
    <t>⑫</t>
  </si>
  <si>
    <t>⑬</t>
  </si>
  <si>
    <t>⑭</t>
  </si>
  <si>
    <t>⑮</t>
  </si>
  <si>
    <t>⑯</t>
  </si>
  <si>
    <t>＜中学年の部＞　決勝トーナメント</t>
  </si>
  <si>
    <t>平成２６年５月１８（日）</t>
  </si>
  <si>
    <t>高知市総合運動場多目的ドーム</t>
  </si>
  <si>
    <t>１３時００分　予定　</t>
  </si>
  <si>
    <t>１２分−３分−１２分（６人制）</t>
  </si>
  <si>
    <t>　　　＜　中学年 決勝トーナメント  ５月１８日（日)　　高知市総合運動場多目的ドーム　＞</t>
  </si>
  <si>
    <t>決勝戦　⑪</t>
  </si>
  <si>
    <t>中学年 （高知市総合運動場多目的ドーム)  5月18日(日）</t>
  </si>
  <si>
    <t>＜高学年の部＞　決勝トーナメント</t>
  </si>
  <si>
    <t>１０時００分　予定　</t>
  </si>
  <si>
    <t>１５分−５分−１５分（８人制）</t>
  </si>
  <si>
    <t>　　　＜　高学年 決勝トーナメント　　  ５月１８日（日)　　春野球技場　＞</t>
  </si>
  <si>
    <t>高学年 （高知市総合運動場多目的ドーム)  5月18日(日）</t>
  </si>
  <si>
    <t>＜高学年の部＞ リンク戦　星取り表　</t>
  </si>
  <si>
    <t>A</t>
  </si>
  <si>
    <t>勝点</t>
  </si>
  <si>
    <t>得失</t>
  </si>
  <si>
    <t>得点</t>
  </si>
  <si>
    <t>失点</t>
  </si>
  <si>
    <t>順位</t>
  </si>
  <si>
    <t>-</t>
  </si>
  <si>
    <t>-</t>
  </si>
  <si>
    <t>Ｎｏ</t>
  </si>
  <si>
    <t>対戦番号</t>
  </si>
  <si>
    <t>B</t>
  </si>
  <si>
    <t>-</t>
  </si>
  <si>
    <t>-</t>
  </si>
  <si>
    <t>C</t>
  </si>
  <si>
    <t>-</t>
  </si>
  <si>
    <t>-</t>
  </si>
  <si>
    <t>D</t>
  </si>
  <si>
    <t>E</t>
  </si>
  <si>
    <t>-</t>
  </si>
  <si>
    <t>F</t>
  </si>
  <si>
    <t>G</t>
  </si>
  <si>
    <t>H</t>
  </si>
  <si>
    <t>-</t>
  </si>
  <si>
    <t>※注意事項</t>
  </si>
  <si>
    <r>
      <t xml:space="preserve">○予選リーグ戦
</t>
    </r>
    <r>
      <rPr>
        <sz val="12"/>
        <rFont val="ＭＳ Ｐゴシック"/>
        <family val="3"/>
      </rPr>
      <t xml:space="preserve">順位の決定方法は、勝利3点、引分1点、敗戦0点の勝点により勝点の多い順に決定する。
なお、勝点の合計が同一の場合は、以下の項目に従い順位を決定する。
①全試合の得失点差【総得点－総失点】　　 ②全試合の総得点　
③当該チーム同士の対戦成績（勝敗）
①～③の全項目において同一の場合は抽選により決定する。
</t>
    </r>
  </si>
  <si>
    <t>第４４回高知市スポーツ少年団春季交歓大会　～ サッカーの部 ～</t>
  </si>
  <si>
    <t>第４４回高知市スポーツ少年団春季交歓大会　～ サッカーの部 ～</t>
  </si>
  <si>
    <r>
      <t xml:space="preserve">       5月17日(</t>
    </r>
    <r>
      <rPr>
        <sz val="12"/>
        <color indexed="30"/>
        <rFont val="ＭＳ Ｐゴシック"/>
        <family val="3"/>
      </rPr>
      <t>土</t>
    </r>
    <r>
      <rPr>
        <sz val="12"/>
        <rFont val="ＭＳ Ｐゴシック"/>
        <family val="3"/>
      </rPr>
      <t>）  春野球技場</t>
    </r>
  </si>
  <si>
    <t>-</t>
  </si>
  <si>
    <t>＜中学年の部＞ リンク戦　星取り表　</t>
  </si>
  <si>
    <t>-</t>
  </si>
  <si>
    <t>G</t>
  </si>
  <si>
    <t>高知市総合運動場多目的ドーム（よさこいドーム）</t>
  </si>
  <si>
    <r>
      <t xml:space="preserve">       5月17日(</t>
    </r>
    <r>
      <rPr>
        <sz val="12"/>
        <color indexed="30"/>
        <rFont val="ＭＳ Ｐゴシック"/>
        <family val="3"/>
      </rPr>
      <t>土</t>
    </r>
    <r>
      <rPr>
        <sz val="12"/>
        <rFont val="ＭＳ Ｐゴシック"/>
        <family val="3"/>
      </rPr>
      <t>）  高知市総合運動場多目的ドーム（よさこいドーム）</t>
    </r>
  </si>
  <si>
    <t>-</t>
  </si>
  <si>
    <t>B</t>
  </si>
  <si>
    <t>C</t>
  </si>
  <si>
    <t>-</t>
  </si>
  <si>
    <r>
      <t xml:space="preserve">○リーグ戦
</t>
    </r>
    <r>
      <rPr>
        <sz val="12"/>
        <rFont val="ＭＳ Ｐゴシック"/>
        <family val="3"/>
      </rPr>
      <t xml:space="preserve">順位の決定方法は、勝利3点、引分1点、敗戦0点の勝点により勝点の多い順に決定する。
なお、勝点の合計が同一の場合は、以下の項目に従い順位を決定する。
①全試合の得失点差【総得点－総失点】　　 ②全試合の総得点　
③当該チーム同士の対戦成績（勝敗）
①～③の全項目において同一の場合は抽選により決定する。
</t>
    </r>
  </si>
  <si>
    <t>高知市総合運動場多目的ドーム（よさこいドーム）</t>
  </si>
  <si>
    <t>～　リーグ戦　～</t>
  </si>
  <si>
    <t>～　順位決定リーグ　～</t>
  </si>
  <si>
    <r>
      <t xml:space="preserve">       5月17日(</t>
    </r>
    <r>
      <rPr>
        <sz val="14"/>
        <color indexed="30"/>
        <rFont val="ＭＳ Ｐゴシック"/>
        <family val="3"/>
      </rPr>
      <t>土</t>
    </r>
    <r>
      <rPr>
        <sz val="14"/>
        <rFont val="ＭＳ Ｐゴシック"/>
        <family val="3"/>
      </rPr>
      <t>） 18（</t>
    </r>
    <r>
      <rPr>
        <sz val="14"/>
        <color indexed="10"/>
        <rFont val="ＭＳ Ｐゴシック"/>
        <family val="3"/>
      </rPr>
      <t>日</t>
    </r>
    <r>
      <rPr>
        <sz val="14"/>
        <rFont val="ＭＳ Ｐゴシック"/>
        <family val="3"/>
      </rPr>
      <t>） 高知市総合運動場多目的ドーム（よさこいドーム）</t>
    </r>
  </si>
  <si>
    <r>
      <t>～　リーグ戦　～　</t>
    </r>
    <r>
      <rPr>
        <i/>
        <sz val="14"/>
        <rFont val="ＭＳ Ｐゴシック"/>
        <family val="3"/>
      </rPr>
      <t>5月17日（</t>
    </r>
    <r>
      <rPr>
        <i/>
        <sz val="14"/>
        <color indexed="30"/>
        <rFont val="ＭＳ Ｐゴシック"/>
        <family val="3"/>
      </rPr>
      <t>土</t>
    </r>
    <r>
      <rPr>
        <i/>
        <sz val="14"/>
        <rFont val="ＭＳ Ｐゴシック"/>
        <family val="3"/>
      </rPr>
      <t>）</t>
    </r>
  </si>
  <si>
    <r>
      <t>～　順位決定リーグ　～　</t>
    </r>
    <r>
      <rPr>
        <i/>
        <sz val="14"/>
        <rFont val="ＭＳ Ｐゴシック"/>
        <family val="3"/>
      </rPr>
      <t>5月18日（</t>
    </r>
    <r>
      <rPr>
        <i/>
        <sz val="14"/>
        <color indexed="10"/>
        <rFont val="ＭＳ Ｐゴシック"/>
        <family val="3"/>
      </rPr>
      <t>日</t>
    </r>
    <r>
      <rPr>
        <i/>
        <sz val="14"/>
        <rFont val="ＭＳ Ｐゴシック"/>
        <family val="3"/>
      </rPr>
      <t>）</t>
    </r>
  </si>
  <si>
    <t>１位Ｇ</t>
  </si>
  <si>
    <t>２位Ｇ</t>
  </si>
  <si>
    <t>３位Ｇ</t>
  </si>
  <si>
    <t>ｴｽﾄﾚｰﾗｽ
高知</t>
  </si>
  <si>
    <t>＜低学年の部＞　星取り表　</t>
  </si>
  <si>
    <t>秦</t>
  </si>
  <si>
    <t>神田</t>
  </si>
  <si>
    <t>一宮東
U-12</t>
  </si>
  <si>
    <t>大津
U-11</t>
  </si>
  <si>
    <t>横内
U-12</t>
  </si>
  <si>
    <t>十津三里
U-11M</t>
  </si>
  <si>
    <t>横内
ジャンプ</t>
  </si>
  <si>
    <t>潮江
のぞみ</t>
  </si>
  <si>
    <t>-</t>
  </si>
  <si>
    <t>潮江
U-12</t>
  </si>
  <si>
    <t>介良
U-12A</t>
  </si>
  <si>
    <t>横内
U-11</t>
  </si>
  <si>
    <t>大津
U-12</t>
  </si>
  <si>
    <t>横浜</t>
  </si>
  <si>
    <t>ｴｽﾄﾚｰﾗｽ
U9</t>
  </si>
  <si>
    <t>十津三里
U-9</t>
  </si>
  <si>
    <t>横内
ｽﾃｯﾌﾟ</t>
  </si>
  <si>
    <t>1-7</t>
  </si>
  <si>
    <t>1-6</t>
  </si>
  <si>
    <t>1   2</t>
  </si>
  <si>
    <t>1   4</t>
  </si>
  <si>
    <t>一宮東U-12</t>
  </si>
  <si>
    <t>横内U-11</t>
  </si>
  <si>
    <t>横内U-12</t>
  </si>
  <si>
    <t>3-1</t>
  </si>
  <si>
    <t>一宮東U-12</t>
  </si>
  <si>
    <t>大津U-11</t>
  </si>
  <si>
    <t>大津
U-12</t>
  </si>
  <si>
    <t>大津U-12</t>
  </si>
  <si>
    <t>大津
U-11</t>
  </si>
  <si>
    <t>－PK</t>
  </si>
  <si>
    <t>4-1</t>
  </si>
  <si>
    <t>3-0</t>
  </si>
  <si>
    <t>1-1(PK2-4)</t>
  </si>
  <si>
    <t>0-2</t>
  </si>
  <si>
    <t>2-3</t>
  </si>
  <si>
    <t>介良U-12A</t>
  </si>
  <si>
    <t>秦</t>
  </si>
  <si>
    <t>ｴｽﾄﾚｰﾗｽ高知</t>
  </si>
  <si>
    <t>万々</t>
  </si>
  <si>
    <t>十津三里</t>
  </si>
  <si>
    <t>高知南</t>
  </si>
  <si>
    <t>横内</t>
  </si>
  <si>
    <t>春野</t>
  </si>
  <si>
    <t>旭東</t>
  </si>
  <si>
    <t>朝二</t>
  </si>
  <si>
    <t>UNO-
10H</t>
  </si>
  <si>
    <t>UNO-
10H</t>
  </si>
  <si>
    <t>2-1</t>
  </si>
  <si>
    <t>4-1</t>
  </si>
  <si>
    <t>3-1</t>
  </si>
  <si>
    <t>6-2</t>
  </si>
  <si>
    <t>0-1</t>
  </si>
  <si>
    <t>3-0</t>
  </si>
  <si>
    <t>大津U-12</t>
  </si>
  <si>
    <t>横内ジャンプ</t>
  </si>
  <si>
    <t>３位決定戦⑩</t>
  </si>
  <si>
    <t>0-4</t>
  </si>
  <si>
    <t>潮江
のぞみ</t>
  </si>
  <si>
    <t>潮江のぞみ</t>
  </si>
  <si>
    <t>横浜</t>
  </si>
  <si>
    <t>ｴｽﾄﾚｰﾗｽ
U9</t>
  </si>
  <si>
    <t>十津三里
U-9</t>
  </si>
  <si>
    <t>横内
ｽﾃｯﾌﾟ</t>
  </si>
  <si>
    <t>横内
ジャンプ</t>
  </si>
  <si>
    <t>UNO-
10H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</si>
</sst>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i/>
      <sz val="14"/>
      <name val="ＭＳ Ｐゴシック"/>
      <family val="3"/>
    </font>
    <font>
      <sz val="24"/>
      <name val="ＭＳ Ｐゴシック"/>
      <family val="3"/>
    </font>
    <font>
      <b/>
      <i/>
      <sz val="2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i/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HGP創英角ｺﾞｼｯｸUB"/>
      <family val="3"/>
    </font>
    <font>
      <sz val="10"/>
      <name val="ＭＳ 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ゴシック"/>
      <family val="3"/>
    </font>
    <font>
      <b/>
      <i/>
      <sz val="10"/>
      <color indexed="12"/>
      <name val="ＭＳ Ｐゴシック"/>
      <family val="3"/>
    </font>
    <font>
      <b/>
      <sz val="18"/>
      <name val="ＤＨＰ平成明朝体W7"/>
      <family val="0"/>
    </font>
    <font>
      <b/>
      <i/>
      <sz val="24"/>
      <name val="ＭＳ ゴシック"/>
      <family val="3"/>
    </font>
    <font>
      <b/>
      <sz val="12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12"/>
      <color indexed="48"/>
      <name val="ＭＳ ゴシック"/>
      <family val="3"/>
    </font>
    <font>
      <b/>
      <sz val="11"/>
      <color indexed="48"/>
      <name val="ＭＳ ゴシック"/>
      <family val="3"/>
    </font>
    <font>
      <b/>
      <sz val="12"/>
      <name val="ＭＳ Ｐゴシック"/>
      <family val="3"/>
    </font>
    <font>
      <b/>
      <sz val="9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8"/>
      <color indexed="48"/>
      <name val="ＭＳ Ｐゴシック"/>
      <family val="3"/>
    </font>
    <font>
      <b/>
      <i/>
      <sz val="10"/>
      <color indexed="48"/>
      <name val="ＭＳ Ｐゴシック"/>
      <family val="3"/>
    </font>
    <font>
      <b/>
      <i/>
      <sz val="20"/>
      <name val="ＤＦＰ中丸ゴシック体"/>
      <family val="3"/>
    </font>
    <font>
      <b/>
      <i/>
      <sz val="30"/>
      <name val="ＤＦＰ中丸ゴシック体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i/>
      <sz val="18"/>
      <name val="ＭＳ Ｐゴシック"/>
      <family val="3"/>
    </font>
    <font>
      <i/>
      <sz val="11"/>
      <color indexed="10"/>
      <name val="ＭＳ Ｐゴシック"/>
      <family val="3"/>
    </font>
    <font>
      <sz val="12"/>
      <color indexed="30"/>
      <name val="ＭＳ Ｐゴシック"/>
      <family val="3"/>
    </font>
    <font>
      <sz val="14"/>
      <name val="ＭＳ Ｐゴシック"/>
      <family val="3"/>
    </font>
    <font>
      <sz val="14"/>
      <color indexed="30"/>
      <name val="ＭＳ Ｐゴシック"/>
      <family val="3"/>
    </font>
    <font>
      <sz val="14"/>
      <color indexed="10"/>
      <name val="ＭＳ Ｐゴシック"/>
      <family val="3"/>
    </font>
    <font>
      <i/>
      <sz val="14"/>
      <name val="ＭＳ Ｐゴシック"/>
      <family val="3"/>
    </font>
    <font>
      <i/>
      <sz val="14"/>
      <color indexed="30"/>
      <name val="ＭＳ Ｐゴシック"/>
      <family val="3"/>
    </font>
    <font>
      <i/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i/>
      <sz val="10"/>
      <color rgb="FFFF0000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DashDot"/>
    </border>
    <border>
      <left/>
      <right style="mediumDashDot"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 style="mediumDashed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ashed"/>
      <top style="thin"/>
      <bottom style="thin"/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n"/>
      <bottom/>
    </border>
    <border>
      <left/>
      <right/>
      <top style="thick">
        <color rgb="FFFF0000"/>
      </top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n"/>
      <bottom/>
    </border>
    <border>
      <left style="thick">
        <color rgb="FFFF0000"/>
      </left>
      <right/>
      <top style="thick">
        <color rgb="FFFF0000"/>
      </top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slantDashDot"/>
      <right/>
      <top style="slantDashDot"/>
      <bottom/>
    </border>
    <border>
      <left style="slantDashDot"/>
      <right style="slantDashDot"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 style="slantDashDot"/>
      <right style="slantDashDot"/>
      <top/>
      <bottom style="slantDashDot"/>
    </border>
    <border>
      <left/>
      <right style="slantDashDot"/>
      <top/>
      <bottom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/>
      <top style="thin"/>
      <bottom style="thin"/>
    </border>
    <border>
      <left style="mediumDashDot"/>
      <right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/>
    </border>
    <border>
      <left style="slantDashDot"/>
      <right/>
      <top/>
      <bottom style="slantDashDot"/>
    </border>
  </borders>
  <cellStyleXfs count="14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9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9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6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9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9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44" borderId="1" applyNumberFormat="0" applyAlignment="0" applyProtection="0"/>
    <xf numFmtId="0" fontId="7" fillId="45" borderId="2" applyNumberFormat="0" applyAlignment="0" applyProtection="0"/>
    <xf numFmtId="0" fontId="7" fillId="45" borderId="2" applyNumberFormat="0" applyAlignment="0" applyProtection="0"/>
    <xf numFmtId="0" fontId="72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7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74" fillId="5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5" fillId="51" borderId="7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78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79" fillId="0" borderId="13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81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8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53" borderId="7" applyNumberFormat="0" applyAlignment="0" applyProtection="0"/>
    <xf numFmtId="0" fontId="6" fillId="13" borderId="8" applyNumberFormat="0" applyAlignment="0" applyProtection="0"/>
    <xf numFmtId="0" fontId="6" fillId="13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4" fillId="5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</cellStyleXfs>
  <cellXfs count="667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left" vertical="center" shrinkToFit="1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36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6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20" fontId="19" fillId="0" borderId="22" xfId="0" applyNumberFormat="1" applyFont="1" applyFill="1" applyBorder="1" applyAlignment="1">
      <alignment horizontal="distributed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Border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8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right"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right" vertical="center"/>
    </xf>
    <xf numFmtId="0" fontId="86" fillId="0" borderId="0" xfId="0" applyFont="1" applyBorder="1" applyAlignment="1">
      <alignment horizontal="right" vertical="center"/>
    </xf>
    <xf numFmtId="0" fontId="86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8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88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8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88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20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 shrinkToFit="1"/>
    </xf>
    <xf numFmtId="0" fontId="32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8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left" vertical="center" shrinkToFit="1"/>
    </xf>
    <xf numFmtId="0" fontId="41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2" fillId="13" borderId="20" xfId="0" applyFont="1" applyFill="1" applyBorder="1" applyAlignment="1">
      <alignment horizontal="center" vertical="center"/>
    </xf>
    <xf numFmtId="0" fontId="42" fillId="13" borderId="20" xfId="0" applyNumberFormat="1" applyFont="1" applyFill="1" applyBorder="1" applyAlignment="1">
      <alignment horizontal="center" vertical="center"/>
    </xf>
    <xf numFmtId="0" fontId="19" fillId="52" borderId="20" xfId="0" applyFont="1" applyFill="1" applyBorder="1" applyAlignment="1">
      <alignment horizontal="center" vertical="center"/>
    </xf>
    <xf numFmtId="0" fontId="32" fillId="13" borderId="21" xfId="0" applyFont="1" applyFill="1" applyBorder="1" applyAlignment="1">
      <alignment horizontal="center" vertical="center"/>
    </xf>
    <xf numFmtId="0" fontId="42" fillId="13" borderId="21" xfId="0" applyNumberFormat="1" applyFont="1" applyFill="1" applyBorder="1" applyAlignment="1">
      <alignment horizontal="center" vertical="center"/>
    </xf>
    <xf numFmtId="0" fontId="19" fillId="52" borderId="21" xfId="0" applyFont="1" applyFill="1" applyBorder="1" applyAlignment="1">
      <alignment horizontal="center" vertical="center"/>
    </xf>
    <xf numFmtId="0" fontId="19" fillId="52" borderId="21" xfId="0" applyFont="1" applyFill="1" applyBorder="1" applyAlignment="1">
      <alignment horizontal="center" vertical="center" wrapText="1"/>
    </xf>
    <xf numFmtId="0" fontId="36" fillId="0" borderId="26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left" vertical="center" shrinkToFit="1"/>
    </xf>
    <xf numFmtId="0" fontId="45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47" fillId="0" borderId="0" xfId="0" applyNumberFormat="1" applyFont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left" vertical="center" shrinkToFi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24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0" fillId="0" borderId="2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 shrinkToFit="1"/>
    </xf>
    <xf numFmtId="0" fontId="19" fillId="0" borderId="20" xfId="0" applyFont="1" applyFill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53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3" fillId="0" borderId="26" xfId="0" applyNumberFormat="1" applyFont="1" applyFill="1" applyBorder="1" applyAlignment="1">
      <alignment horizontal="center" vertical="center"/>
    </xf>
    <xf numFmtId="0" fontId="53" fillId="0" borderId="28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20" fontId="19" fillId="0" borderId="0" xfId="0" applyNumberFormat="1" applyFont="1" applyFill="1" applyAlignment="1">
      <alignment horizontal="distributed" vertical="center"/>
    </xf>
    <xf numFmtId="0" fontId="36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139" applyNumberFormat="1" applyAlignment="1">
      <alignment horizontal="left" vertical="center"/>
      <protection/>
    </xf>
    <xf numFmtId="49" fontId="58" fillId="0" borderId="0" xfId="139" applyNumberFormat="1" applyFont="1" applyBorder="1" applyAlignment="1">
      <alignment horizontal="center" vertical="center"/>
      <protection/>
    </xf>
    <xf numFmtId="0" fontId="2" fillId="0" borderId="0" xfId="139">
      <alignment vertical="center"/>
      <protection/>
    </xf>
    <xf numFmtId="0" fontId="32" fillId="0" borderId="0" xfId="139" applyFont="1" applyBorder="1" applyAlignment="1">
      <alignment horizontal="center" vertical="center"/>
      <protection/>
    </xf>
    <xf numFmtId="0" fontId="32" fillId="0" borderId="0" xfId="139" applyFont="1">
      <alignment vertical="center"/>
      <protection/>
    </xf>
    <xf numFmtId="49" fontId="26" fillId="0" borderId="0" xfId="139" applyNumberFormat="1" applyFont="1" applyBorder="1" applyAlignment="1">
      <alignment horizontal="center" vertical="center"/>
      <protection/>
    </xf>
    <xf numFmtId="49" fontId="32" fillId="0" borderId="0" xfId="139" applyNumberFormat="1" applyFont="1" applyBorder="1" applyAlignment="1">
      <alignment horizontal="center" vertical="center" shrinkToFit="1"/>
      <protection/>
    </xf>
    <xf numFmtId="0" fontId="2" fillId="0" borderId="0" xfId="139" applyFont="1">
      <alignment vertical="center"/>
      <protection/>
    </xf>
    <xf numFmtId="49" fontId="2" fillId="0" borderId="0" xfId="139" applyNumberFormat="1" applyAlignment="1">
      <alignment horizontal="center" vertical="center"/>
      <protection/>
    </xf>
    <xf numFmtId="49" fontId="2" fillId="0" borderId="30" xfId="139" applyNumberFormat="1" applyBorder="1" applyAlignment="1">
      <alignment horizontal="center" vertical="center"/>
      <protection/>
    </xf>
    <xf numFmtId="49" fontId="2" fillId="0" borderId="0" xfId="139" applyNumberFormat="1" applyFill="1" applyBorder="1" applyAlignment="1">
      <alignment horizontal="center" vertical="center" shrinkToFit="1"/>
      <protection/>
    </xf>
    <xf numFmtId="49" fontId="2" fillId="0" borderId="0" xfId="139" applyNumberFormat="1" applyBorder="1" applyAlignment="1">
      <alignment vertical="center"/>
      <protection/>
    </xf>
    <xf numFmtId="0" fontId="2" fillId="0" borderId="0" xfId="139" applyNumberFormat="1" applyAlignment="1">
      <alignment horizontal="center" vertical="center" shrinkToFit="1"/>
      <protection/>
    </xf>
    <xf numFmtId="0" fontId="56" fillId="13" borderId="21" xfId="139" applyNumberFormat="1" applyFont="1" applyFill="1" applyBorder="1" applyAlignment="1">
      <alignment horizontal="center" vertical="center" shrinkToFit="1"/>
      <protection/>
    </xf>
    <xf numFmtId="0" fontId="19" fillId="0" borderId="20" xfId="139" applyNumberFormat="1" applyFont="1" applyFill="1" applyBorder="1" applyAlignment="1">
      <alignment horizontal="center" vertical="center" shrinkToFit="1"/>
      <protection/>
    </xf>
    <xf numFmtId="0" fontId="19" fillId="55" borderId="21" xfId="139" applyNumberFormat="1" applyFont="1" applyFill="1" applyBorder="1" applyAlignment="1">
      <alignment horizontal="center" vertical="center" shrinkToFit="1"/>
      <protection/>
    </xf>
    <xf numFmtId="0" fontId="19" fillId="0" borderId="21" xfId="139" applyNumberFormat="1" applyFont="1" applyFill="1" applyBorder="1" applyAlignment="1">
      <alignment horizontal="center" vertical="center" shrinkToFit="1"/>
      <protection/>
    </xf>
    <xf numFmtId="0" fontId="19" fillId="47" borderId="21" xfId="139" applyNumberFormat="1" applyFont="1" applyFill="1" applyBorder="1" applyAlignment="1">
      <alignment horizontal="center" vertical="center" shrinkToFit="1"/>
      <protection/>
    </xf>
    <xf numFmtId="0" fontId="19" fillId="0" borderId="21" xfId="139" applyNumberFormat="1" applyFont="1" applyBorder="1" applyAlignment="1">
      <alignment horizontal="center" vertical="center" shrinkToFit="1"/>
      <protection/>
    </xf>
    <xf numFmtId="0" fontId="19" fillId="47" borderId="31" xfId="139" applyNumberFormat="1" applyFont="1" applyFill="1" applyBorder="1" applyAlignment="1">
      <alignment horizontal="center" vertical="center" shrinkToFit="1"/>
      <protection/>
    </xf>
    <xf numFmtId="49" fontId="35" fillId="55" borderId="21" xfId="139" applyNumberFormat="1" applyFont="1" applyFill="1" applyBorder="1" applyAlignment="1">
      <alignment horizontal="center" vertical="center" shrinkToFit="1"/>
      <protection/>
    </xf>
    <xf numFmtId="0" fontId="19" fillId="0" borderId="32" xfId="139" applyFont="1" applyBorder="1" applyAlignment="1">
      <alignment horizontal="center" vertical="center" shrinkToFit="1"/>
      <protection/>
    </xf>
    <xf numFmtId="0" fontId="19" fillId="0" borderId="0" xfId="139" applyNumberFormat="1" applyFont="1" applyFill="1" applyBorder="1" applyAlignment="1">
      <alignment horizontal="center" vertical="center" shrinkToFit="1"/>
      <protection/>
    </xf>
    <xf numFmtId="0" fontId="2" fillId="0" borderId="0" xfId="139" applyNumberFormat="1" applyFill="1" applyBorder="1" applyAlignment="1">
      <alignment horizontal="center" vertical="center" shrinkToFit="1"/>
      <protection/>
    </xf>
    <xf numFmtId="0" fontId="2" fillId="0" borderId="0" xfId="139" applyNumberFormat="1" applyFill="1" applyAlignment="1">
      <alignment horizontal="center" vertical="center" shrinkToFit="1"/>
      <protection/>
    </xf>
    <xf numFmtId="0" fontId="32" fillId="0" borderId="0" xfId="139" applyFont="1" applyAlignment="1">
      <alignment horizontal="center" vertical="center"/>
      <protection/>
    </xf>
    <xf numFmtId="0" fontId="56" fillId="0" borderId="0" xfId="139" applyNumberFormat="1" applyFont="1" applyFill="1" applyBorder="1" applyAlignment="1">
      <alignment horizontal="center" vertical="center" shrinkToFit="1"/>
      <protection/>
    </xf>
    <xf numFmtId="0" fontId="32" fillId="0" borderId="0" xfId="139" applyNumberFormat="1" applyFont="1" applyFill="1" applyBorder="1" applyAlignment="1">
      <alignment horizontal="center" vertical="center" shrinkToFit="1"/>
      <protection/>
    </xf>
    <xf numFmtId="0" fontId="2" fillId="0" borderId="0" xfId="139" applyFill="1" applyBorder="1">
      <alignment vertical="center"/>
      <protection/>
    </xf>
    <xf numFmtId="0" fontId="32" fillId="0" borderId="0" xfId="139" applyFont="1" applyFill="1" applyBorder="1">
      <alignment vertical="center"/>
      <protection/>
    </xf>
    <xf numFmtId="0" fontId="19" fillId="0" borderId="28" xfId="139" applyFont="1" applyBorder="1" applyAlignment="1">
      <alignment horizontal="center" vertical="center" shrinkToFit="1"/>
      <protection/>
    </xf>
    <xf numFmtId="0" fontId="19" fillId="0" borderId="32" xfId="139" applyNumberFormat="1" applyFont="1" applyFill="1" applyBorder="1" applyAlignment="1">
      <alignment horizontal="center" vertical="center" shrinkToFit="1"/>
      <protection/>
    </xf>
    <xf numFmtId="49" fontId="2" fillId="0" borderId="0" xfId="139" applyNumberFormat="1" applyFill="1" applyBorder="1" applyAlignment="1">
      <alignment horizontal="center" vertical="center"/>
      <protection/>
    </xf>
    <xf numFmtId="0" fontId="19" fillId="0" borderId="0" xfId="139" applyNumberFormat="1" applyFont="1" applyFill="1" applyBorder="1" applyAlignment="1">
      <alignment vertical="center" shrinkToFit="1"/>
      <protection/>
    </xf>
    <xf numFmtId="0" fontId="2" fillId="0" borderId="0" xfId="139" applyNumberFormat="1" applyBorder="1" applyAlignment="1">
      <alignment horizontal="center" vertical="center" shrinkToFit="1"/>
      <protection/>
    </xf>
    <xf numFmtId="49" fontId="2" fillId="0" borderId="0" xfId="139" applyNumberFormat="1" applyBorder="1" applyAlignment="1">
      <alignment horizontal="center" vertical="center"/>
      <protection/>
    </xf>
    <xf numFmtId="0" fontId="2" fillId="0" borderId="0" xfId="139" applyBorder="1">
      <alignment vertical="center"/>
      <protection/>
    </xf>
    <xf numFmtId="0" fontId="19" fillId="0" borderId="28" xfId="139" applyNumberFormat="1" applyFont="1" applyFill="1" applyBorder="1" applyAlignment="1">
      <alignment horizontal="center" vertical="center" shrinkToFit="1"/>
      <protection/>
    </xf>
    <xf numFmtId="49" fontId="19" fillId="0" borderId="0" xfId="139" applyNumberFormat="1" applyFont="1" applyAlignment="1">
      <alignment horizontal="center" vertical="center"/>
      <protection/>
    </xf>
    <xf numFmtId="49" fontId="19" fillId="0" borderId="0" xfId="139" applyNumberFormat="1" applyFont="1" applyBorder="1" applyAlignment="1">
      <alignment horizontal="center" vertical="center"/>
      <protection/>
    </xf>
    <xf numFmtId="0" fontId="19" fillId="0" borderId="32" xfId="139" applyFont="1" applyFill="1" applyBorder="1" applyAlignment="1">
      <alignment horizontal="center" vertical="center" shrinkToFit="1"/>
      <protection/>
    </xf>
    <xf numFmtId="0" fontId="19" fillId="0" borderId="28" xfId="139" applyFont="1" applyFill="1" applyBorder="1" applyAlignment="1">
      <alignment horizontal="center" vertical="center" shrinkToFit="1"/>
      <protection/>
    </xf>
    <xf numFmtId="49" fontId="26" fillId="0" borderId="0" xfId="139" applyNumberFormat="1" applyFont="1" applyBorder="1" applyAlignment="1">
      <alignment horizontal="center" vertical="center"/>
      <protection/>
    </xf>
    <xf numFmtId="0" fontId="19" fillId="0" borderId="0" xfId="139" applyNumberFormat="1" applyFont="1" applyFill="1" applyBorder="1" applyAlignment="1">
      <alignment horizontal="center" vertical="center" shrinkToFit="1"/>
      <protection/>
    </xf>
    <xf numFmtId="0" fontId="32" fillId="0" borderId="0" xfId="139" applyNumberFormat="1" applyFont="1" applyFill="1" applyBorder="1" applyAlignment="1">
      <alignment horizontal="center" vertical="center" shrinkToFit="1"/>
      <protection/>
    </xf>
    <xf numFmtId="0" fontId="19" fillId="0" borderId="21" xfId="139" applyNumberFormat="1" applyFont="1" applyFill="1" applyBorder="1" applyAlignment="1">
      <alignment horizontal="center" vertical="center" shrinkToFit="1"/>
      <protection/>
    </xf>
    <xf numFmtId="0" fontId="19" fillId="0" borderId="21" xfId="139" applyNumberFormat="1" applyFont="1" applyBorder="1" applyAlignment="1">
      <alignment horizontal="center" vertical="center" shrinkToFit="1"/>
      <protection/>
    </xf>
    <xf numFmtId="0" fontId="2" fillId="0" borderId="0" xfId="139" applyNumberFormat="1" applyFill="1" applyBorder="1" applyAlignment="1">
      <alignment horizontal="center" vertical="center" shrinkToFit="1"/>
      <protection/>
    </xf>
    <xf numFmtId="49" fontId="2" fillId="0" borderId="0" xfId="139" applyNumberFormat="1" applyFill="1" applyBorder="1" applyAlignment="1">
      <alignment horizontal="center" vertical="center" shrinkToFit="1"/>
      <protection/>
    </xf>
    <xf numFmtId="0" fontId="3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56" fillId="13" borderId="21" xfId="0" applyNumberFormat="1" applyFont="1" applyFill="1" applyBorder="1" applyAlignment="1">
      <alignment horizontal="center" vertical="center" shrinkToFit="1"/>
    </xf>
    <xf numFmtId="0" fontId="19" fillId="0" borderId="33" xfId="0" applyNumberFormat="1" applyFont="1" applyFill="1" applyBorder="1" applyAlignment="1">
      <alignment horizontal="center" vertical="center" shrinkToFit="1"/>
    </xf>
    <xf numFmtId="0" fontId="19" fillId="55" borderId="21" xfId="0" applyNumberFormat="1" applyFont="1" applyFill="1" applyBorder="1" applyAlignment="1">
      <alignment horizontal="center" vertical="center" shrinkToFit="1"/>
    </xf>
    <xf numFmtId="0" fontId="19" fillId="0" borderId="21" xfId="0" applyNumberFormat="1" applyFont="1" applyFill="1" applyBorder="1" applyAlignment="1">
      <alignment horizontal="center" vertical="center" shrinkToFit="1"/>
    </xf>
    <xf numFmtId="0" fontId="19" fillId="47" borderId="21" xfId="0" applyNumberFormat="1" applyFont="1" applyFill="1" applyBorder="1" applyAlignment="1">
      <alignment horizontal="center" vertical="center" shrinkToFit="1"/>
    </xf>
    <xf numFmtId="0" fontId="19" fillId="0" borderId="21" xfId="0" applyNumberFormat="1" applyFont="1" applyBorder="1" applyAlignment="1">
      <alignment horizontal="center" vertical="center" shrinkToFit="1"/>
    </xf>
    <xf numFmtId="0" fontId="19" fillId="47" borderId="31" xfId="0" applyNumberFormat="1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9" fillId="0" borderId="21" xfId="139" applyNumberFormat="1" applyFont="1" applyFill="1" applyBorder="1" applyAlignment="1">
      <alignment horizontal="center" vertical="center" shrinkToFit="1"/>
      <protection/>
    </xf>
    <xf numFmtId="49" fontId="59" fillId="0" borderId="0" xfId="139" applyNumberFormat="1" applyFont="1" applyBorder="1" applyAlignment="1">
      <alignment horizontal="center" vertical="center"/>
      <protection/>
    </xf>
    <xf numFmtId="49" fontId="59" fillId="0" borderId="0" xfId="139" applyNumberFormat="1" applyFont="1" applyAlignment="1">
      <alignment horizontal="center" vertical="center"/>
      <protection/>
    </xf>
    <xf numFmtId="0" fontId="19" fillId="0" borderId="21" xfId="139" applyNumberFormat="1" applyFont="1" applyBorder="1" applyAlignment="1">
      <alignment horizontal="center" vertical="center" shrinkToFit="1"/>
      <protection/>
    </xf>
    <xf numFmtId="49" fontId="32" fillId="0" borderId="0" xfId="139" applyNumberFormat="1" applyFont="1" applyFill="1" applyBorder="1" applyAlignment="1">
      <alignment horizontal="center" vertical="center" shrinkToFit="1"/>
      <protection/>
    </xf>
    <xf numFmtId="0" fontId="19" fillId="0" borderId="21" xfId="139" applyNumberFormat="1" applyFont="1" applyBorder="1" applyAlignment="1">
      <alignment horizontal="center" vertical="center" shrinkToFit="1"/>
      <protection/>
    </xf>
    <xf numFmtId="49" fontId="62" fillId="0" borderId="0" xfId="139" applyNumberFormat="1" applyFont="1" applyBorder="1" applyAlignment="1">
      <alignment horizontal="center" vertical="center"/>
      <protection/>
    </xf>
    <xf numFmtId="49" fontId="59" fillId="0" borderId="0" xfId="139" applyNumberFormat="1" applyFont="1" applyFill="1" applyBorder="1" applyAlignment="1">
      <alignment horizontal="center" vertical="center"/>
      <protection/>
    </xf>
    <xf numFmtId="0" fontId="56" fillId="47" borderId="21" xfId="139" applyNumberFormat="1" applyFont="1" applyFill="1" applyBorder="1" applyAlignment="1">
      <alignment horizontal="center" vertical="center" shrinkToFit="1"/>
      <protection/>
    </xf>
    <xf numFmtId="49" fontId="59" fillId="0" borderId="0" xfId="139" applyNumberFormat="1" applyFont="1" applyFill="1" applyAlignment="1">
      <alignment horizontal="center" vertical="center"/>
      <protection/>
    </xf>
    <xf numFmtId="49" fontId="35" fillId="0" borderId="0" xfId="139" applyNumberFormat="1" applyFont="1" applyFill="1" applyBorder="1" applyAlignment="1">
      <alignment horizontal="center" vertical="center" shrinkToFit="1"/>
      <protection/>
    </xf>
    <xf numFmtId="0" fontId="2" fillId="0" borderId="0" xfId="139" applyFill="1">
      <alignment vertical="center"/>
      <protection/>
    </xf>
    <xf numFmtId="0" fontId="19" fillId="47" borderId="28" xfId="139" applyNumberFormat="1" applyFont="1" applyFill="1" applyBorder="1" applyAlignment="1">
      <alignment horizontal="center" vertical="center" shrinkToFit="1"/>
      <protection/>
    </xf>
    <xf numFmtId="49" fontId="2" fillId="0" borderId="0" xfId="139" applyNumberFormat="1" applyFill="1" applyAlignment="1">
      <alignment horizontal="center" vertical="center"/>
      <protection/>
    </xf>
    <xf numFmtId="0" fontId="19" fillId="0" borderId="34" xfId="139" applyFont="1" applyFill="1" applyBorder="1" applyAlignment="1">
      <alignment horizontal="center" vertical="center" shrinkToFit="1"/>
      <protection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85" fillId="0" borderId="0" xfId="0" applyNumberFormat="1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vertical="center"/>
    </xf>
    <xf numFmtId="0" fontId="19" fillId="56" borderId="32" xfId="139" applyFont="1" applyFill="1" applyBorder="1" applyAlignment="1">
      <alignment horizontal="center" vertical="center" shrinkToFit="1"/>
      <protection/>
    </xf>
    <xf numFmtId="0" fontId="19" fillId="56" borderId="21" xfId="139" applyNumberFormat="1" applyFont="1" applyFill="1" applyBorder="1" applyAlignment="1">
      <alignment horizontal="center" vertical="center" shrinkToFit="1"/>
      <protection/>
    </xf>
    <xf numFmtId="0" fontId="19" fillId="56" borderId="28" xfId="139" applyFont="1" applyFill="1" applyBorder="1" applyAlignment="1">
      <alignment horizontal="center" vertical="center" shrinkToFit="1"/>
      <protection/>
    </xf>
    <xf numFmtId="0" fontId="19" fillId="56" borderId="20" xfId="139" applyNumberFormat="1" applyFont="1" applyFill="1" applyBorder="1" applyAlignment="1">
      <alignment horizontal="center" vertical="center" shrinkToFit="1"/>
      <protection/>
    </xf>
    <xf numFmtId="0" fontId="2" fillId="0" borderId="21" xfId="0" applyFont="1" applyFill="1" applyBorder="1" applyAlignment="1">
      <alignment horizontal="center" vertical="center" shrinkToFit="1"/>
    </xf>
    <xf numFmtId="0" fontId="19" fillId="56" borderId="28" xfId="139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9" fillId="56" borderId="28" xfId="0" applyNumberFormat="1" applyFont="1" applyFill="1" applyBorder="1" applyAlignment="1">
      <alignment horizontal="center" vertical="center" shrinkToFit="1"/>
    </xf>
    <xf numFmtId="0" fontId="19" fillId="56" borderId="32" xfId="139" applyNumberFormat="1" applyFont="1" applyFill="1" applyBorder="1" applyAlignment="1">
      <alignment horizontal="center" vertical="center" shrinkToFit="1"/>
      <protection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top"/>
    </xf>
    <xf numFmtId="0" fontId="2" fillId="0" borderId="3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 wrapText="1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24" xfId="0" applyNumberFormat="1" applyFont="1" applyBorder="1" applyAlignment="1">
      <alignment vertical="center" shrinkToFit="1"/>
    </xf>
    <xf numFmtId="49" fontId="2" fillId="0" borderId="35" xfId="0" applyNumberFormat="1" applyFont="1" applyBorder="1" applyAlignment="1">
      <alignment vertical="center" shrinkToFit="1"/>
    </xf>
    <xf numFmtId="49" fontId="2" fillId="0" borderId="41" xfId="0" applyNumberFormat="1" applyFont="1" applyBorder="1" applyAlignment="1">
      <alignment vertical="center" shrinkToFit="1"/>
    </xf>
    <xf numFmtId="49" fontId="2" fillId="0" borderId="36" xfId="0" applyNumberFormat="1" applyFont="1" applyBorder="1" applyAlignment="1">
      <alignment vertical="center" shrinkToFit="1"/>
    </xf>
    <xf numFmtId="49" fontId="2" fillId="0" borderId="44" xfId="0" applyNumberFormat="1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57" fillId="0" borderId="0" xfId="139" applyFont="1" applyAlignment="1">
      <alignment vertical="center"/>
      <protection/>
    </xf>
    <xf numFmtId="0" fontId="57" fillId="0" borderId="0" xfId="139" applyNumberFormat="1" applyFont="1" applyAlignment="1">
      <alignment vertical="center"/>
      <protection/>
    </xf>
    <xf numFmtId="49" fontId="59" fillId="0" borderId="0" xfId="139" applyNumberFormat="1" applyFont="1" applyBorder="1" applyAlignment="1">
      <alignment vertical="center"/>
      <protection/>
    </xf>
    <xf numFmtId="49" fontId="59" fillId="0" borderId="0" xfId="139" applyNumberFormat="1" applyFont="1" applyAlignment="1">
      <alignment vertical="center"/>
      <protection/>
    </xf>
    <xf numFmtId="49" fontId="62" fillId="0" borderId="0" xfId="139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NumberFormat="1" applyFont="1" applyAlignment="1">
      <alignment horizontal="left" vertical="center"/>
    </xf>
    <xf numFmtId="20" fontId="19" fillId="0" borderId="21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shrinkToFit="1"/>
    </xf>
    <xf numFmtId="20" fontId="19" fillId="0" borderId="20" xfId="0" applyNumberFormat="1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shrinkToFit="1"/>
    </xf>
    <xf numFmtId="0" fontId="32" fillId="0" borderId="20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3" fillId="0" borderId="2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19" fillId="0" borderId="21" xfId="139" applyNumberFormat="1" applyFont="1" applyFill="1" applyBorder="1" applyAlignment="1">
      <alignment vertical="center" shrinkToFit="1"/>
      <protection/>
    </xf>
    <xf numFmtId="0" fontId="19" fillId="0" borderId="21" xfId="139" applyNumberFormat="1" applyFont="1" applyFill="1" applyBorder="1" applyAlignment="1">
      <alignment horizontal="center" vertical="center" shrinkToFit="1"/>
      <protection/>
    </xf>
    <xf numFmtId="0" fontId="2" fillId="0" borderId="48" xfId="139" applyNumberFormat="1" applyBorder="1" applyAlignment="1">
      <alignment horizontal="center" vertical="center" shrinkToFit="1"/>
      <protection/>
    </xf>
    <xf numFmtId="0" fontId="2" fillId="0" borderId="20" xfId="139" applyNumberFormat="1" applyBorder="1" applyAlignment="1">
      <alignment horizontal="center" vertical="center" shrinkToFit="1"/>
      <protection/>
    </xf>
    <xf numFmtId="0" fontId="57" fillId="0" borderId="0" xfId="139" applyFont="1" applyAlignment="1">
      <alignment horizontal="center" vertical="center"/>
      <protection/>
    </xf>
    <xf numFmtId="0" fontId="57" fillId="0" borderId="0" xfId="139" applyNumberFormat="1" applyFont="1" applyAlignment="1">
      <alignment horizontal="center" vertical="center"/>
      <protection/>
    </xf>
    <xf numFmtId="49" fontId="59" fillId="0" borderId="0" xfId="139" applyNumberFormat="1" applyFont="1" applyBorder="1" applyAlignment="1">
      <alignment horizontal="center" vertical="center"/>
      <protection/>
    </xf>
    <xf numFmtId="49" fontId="59" fillId="0" borderId="0" xfId="139" applyNumberFormat="1" applyFont="1" applyAlignment="1">
      <alignment horizontal="center" vertical="center"/>
      <protection/>
    </xf>
    <xf numFmtId="49" fontId="30" fillId="0" borderId="30" xfId="139" applyNumberFormat="1" applyFont="1" applyBorder="1" applyAlignment="1">
      <alignment horizontal="left" vertical="center"/>
      <protection/>
    </xf>
    <xf numFmtId="49" fontId="30" fillId="0" borderId="30" xfId="139" applyNumberFormat="1" applyFont="1" applyBorder="1" applyAlignment="1">
      <alignment horizontal="center" vertical="center"/>
      <protection/>
    </xf>
    <xf numFmtId="49" fontId="30" fillId="0" borderId="0" xfId="139" applyNumberFormat="1" applyFont="1" applyBorder="1" applyAlignment="1">
      <alignment horizontal="left" vertical="center"/>
      <protection/>
    </xf>
    <xf numFmtId="49" fontId="30" fillId="0" borderId="0" xfId="139" applyNumberFormat="1" applyFont="1" applyBorder="1" applyAlignment="1">
      <alignment horizontal="center" vertical="center"/>
      <protection/>
    </xf>
    <xf numFmtId="49" fontId="2" fillId="0" borderId="0" xfId="139" applyNumberFormat="1" applyFill="1" applyBorder="1" applyAlignment="1">
      <alignment horizontal="center" vertical="center" shrinkToFit="1"/>
      <protection/>
    </xf>
    <xf numFmtId="49" fontId="2" fillId="0" borderId="0" xfId="139" applyNumberFormat="1" applyFill="1" applyAlignment="1">
      <alignment horizontal="center" vertical="center" shrinkToFit="1"/>
      <protection/>
    </xf>
    <xf numFmtId="0" fontId="19" fillId="0" borderId="21" xfId="139" applyNumberFormat="1" applyFont="1" applyBorder="1" applyAlignment="1">
      <alignment horizontal="center" vertical="center" shrinkToFit="1"/>
      <protection/>
    </xf>
    <xf numFmtId="0" fontId="19" fillId="0" borderId="31" xfId="139" applyNumberFormat="1" applyFont="1" applyBorder="1" applyAlignment="1">
      <alignment horizontal="center" vertical="center" shrinkToFit="1"/>
      <protection/>
    </xf>
    <xf numFmtId="0" fontId="32" fillId="0" borderId="29" xfId="139" applyNumberFormat="1" applyFont="1" applyBorder="1" applyAlignment="1">
      <alignment horizontal="center" vertical="center" shrinkToFit="1"/>
      <protection/>
    </xf>
    <xf numFmtId="0" fontId="32" fillId="0" borderId="21" xfId="139" applyNumberFormat="1" applyFont="1" applyBorder="1" applyAlignment="1">
      <alignment horizontal="center" vertical="center" shrinkToFit="1"/>
      <protection/>
    </xf>
    <xf numFmtId="0" fontId="2" fillId="0" borderId="20" xfId="139" applyNumberFormat="1" applyFill="1" applyBorder="1" applyAlignment="1">
      <alignment horizontal="center" vertical="center" shrinkToFit="1"/>
      <protection/>
    </xf>
    <xf numFmtId="0" fontId="19" fillId="0" borderId="31" xfId="139" applyNumberFormat="1" applyFont="1" applyFill="1" applyBorder="1" applyAlignment="1">
      <alignment horizontal="center" vertical="center" shrinkToFit="1"/>
      <protection/>
    </xf>
    <xf numFmtId="0" fontId="2" fillId="0" borderId="49" xfId="139" applyNumberFormat="1" applyBorder="1" applyAlignment="1">
      <alignment horizontal="center" vertical="center" shrinkToFit="1"/>
      <protection/>
    </xf>
    <xf numFmtId="0" fontId="2" fillId="0" borderId="26" xfId="139" applyNumberFormat="1" applyBorder="1" applyAlignment="1">
      <alignment horizontal="center" vertical="center" shrinkToFit="1"/>
      <protection/>
    </xf>
    <xf numFmtId="0" fontId="2" fillId="0" borderId="21" xfId="139" applyNumberFormat="1" applyBorder="1" applyAlignment="1">
      <alignment horizontal="center" vertical="center" shrinkToFit="1"/>
      <protection/>
    </xf>
    <xf numFmtId="0" fontId="2" fillId="56" borderId="21" xfId="139" applyNumberFormat="1" applyFill="1" applyBorder="1" applyAlignment="1">
      <alignment horizontal="center" vertical="center" shrinkToFit="1"/>
      <protection/>
    </xf>
    <xf numFmtId="0" fontId="2" fillId="0" borderId="21" xfId="139" applyNumberFormat="1" applyFill="1" applyBorder="1" applyAlignment="1">
      <alignment horizontal="center" vertical="center" shrinkToFit="1"/>
      <protection/>
    </xf>
    <xf numFmtId="49" fontId="2" fillId="0" borderId="21" xfId="139" applyNumberFormat="1" applyBorder="1" applyAlignment="1">
      <alignment horizontal="center" vertical="center"/>
      <protection/>
    </xf>
    <xf numFmtId="49" fontId="2" fillId="0" borderId="31" xfId="139" applyNumberFormat="1" applyBorder="1" applyAlignment="1">
      <alignment horizontal="center" vertical="center"/>
      <protection/>
    </xf>
    <xf numFmtId="0" fontId="2" fillId="0" borderId="28" xfId="139" applyNumberFormat="1" applyBorder="1" applyAlignment="1">
      <alignment horizontal="center" vertical="center" shrinkToFit="1"/>
      <protection/>
    </xf>
    <xf numFmtId="0" fontId="2" fillId="0" borderId="29" xfId="139" applyNumberFormat="1" applyBorder="1" applyAlignment="1">
      <alignment horizontal="center" vertical="center" shrinkToFit="1"/>
      <protection/>
    </xf>
    <xf numFmtId="0" fontId="19" fillId="0" borderId="0" xfId="139" applyNumberFormat="1" applyFont="1" applyFill="1" applyBorder="1" applyAlignment="1">
      <alignment horizontal="center" vertical="center" shrinkToFit="1"/>
      <protection/>
    </xf>
    <xf numFmtId="0" fontId="32" fillId="0" borderId="0" xfId="139" applyNumberFormat="1" applyFont="1" applyFill="1" applyBorder="1" applyAlignment="1">
      <alignment horizontal="center" vertical="center" shrinkToFit="1"/>
      <protection/>
    </xf>
    <xf numFmtId="0" fontId="2" fillId="0" borderId="0" xfId="139" applyNumberFormat="1" applyFill="1" applyBorder="1" applyAlignment="1">
      <alignment horizontal="center" vertical="center" shrinkToFit="1"/>
      <protection/>
    </xf>
    <xf numFmtId="0" fontId="2" fillId="56" borderId="20" xfId="139" applyNumberFormat="1" applyFill="1" applyBorder="1" applyAlignment="1">
      <alignment horizontal="center" vertical="center" shrinkToFit="1"/>
      <protection/>
    </xf>
    <xf numFmtId="0" fontId="19" fillId="0" borderId="0" xfId="139" applyNumberFormat="1" applyFont="1" applyFill="1" applyBorder="1" applyAlignment="1">
      <alignment vertical="center" shrinkToFit="1"/>
      <protection/>
    </xf>
    <xf numFmtId="49" fontId="60" fillId="0" borderId="50" xfId="139" applyNumberFormat="1" applyFont="1" applyBorder="1" applyAlignment="1">
      <alignment horizontal="left" vertical="center"/>
      <protection/>
    </xf>
    <xf numFmtId="49" fontId="60" fillId="0" borderId="51" xfId="139" applyNumberFormat="1" applyFont="1" applyBorder="1" applyAlignment="1">
      <alignment horizontal="left" vertical="center"/>
      <protection/>
    </xf>
    <xf numFmtId="49" fontId="60" fillId="0" borderId="52" xfId="139" applyNumberFormat="1" applyFont="1" applyBorder="1" applyAlignment="1">
      <alignment horizontal="left" vertical="center"/>
      <protection/>
    </xf>
    <xf numFmtId="49" fontId="60" fillId="0" borderId="53" xfId="139" applyNumberFormat="1" applyFont="1" applyBorder="1" applyAlignment="1">
      <alignment horizontal="left" vertical="center"/>
      <protection/>
    </xf>
    <xf numFmtId="49" fontId="49" fillId="0" borderId="54" xfId="139" applyNumberFormat="1" applyFont="1" applyBorder="1" applyAlignment="1">
      <alignment horizontal="center" vertical="center" wrapText="1"/>
      <protection/>
    </xf>
    <xf numFmtId="49" fontId="49" fillId="0" borderId="55" xfId="139" applyNumberFormat="1" applyFont="1" applyBorder="1" applyAlignment="1">
      <alignment horizontal="center" vertical="center" wrapText="1"/>
      <protection/>
    </xf>
    <xf numFmtId="49" fontId="49" fillId="0" borderId="0" xfId="139" applyNumberFormat="1" applyFont="1" applyBorder="1" applyAlignment="1">
      <alignment horizontal="center" vertical="center" wrapText="1"/>
      <protection/>
    </xf>
    <xf numFmtId="49" fontId="49" fillId="0" borderId="56" xfId="139" applyNumberFormat="1" applyFont="1" applyBorder="1" applyAlignment="1">
      <alignment horizontal="center" vertical="center" wrapText="1"/>
      <protection/>
    </xf>
    <xf numFmtId="49" fontId="49" fillId="0" borderId="57" xfId="139" applyNumberFormat="1" applyFont="1" applyBorder="1" applyAlignment="1">
      <alignment horizontal="center" vertical="center" wrapText="1"/>
      <protection/>
    </xf>
    <xf numFmtId="49" fontId="49" fillId="0" borderId="58" xfId="139" applyNumberFormat="1" applyFont="1" applyBorder="1" applyAlignment="1">
      <alignment horizontal="center" vertical="center" wrapText="1"/>
      <protection/>
    </xf>
    <xf numFmtId="49" fontId="26" fillId="0" borderId="0" xfId="139" applyNumberFormat="1" applyFont="1" applyBorder="1" applyAlignment="1">
      <alignment horizontal="center" vertical="center"/>
      <protection/>
    </xf>
    <xf numFmtId="49" fontId="32" fillId="0" borderId="0" xfId="139" applyNumberFormat="1" applyFont="1" applyFill="1" applyBorder="1" applyAlignment="1">
      <alignment horizontal="center" vertical="center" shrinkToFit="1"/>
      <protection/>
    </xf>
    <xf numFmtId="49" fontId="2" fillId="0" borderId="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2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2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distributed" vertical="center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59" xfId="0" applyNumberFormat="1" applyFont="1" applyFill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vertical="center"/>
    </xf>
    <xf numFmtId="56" fontId="2" fillId="0" borderId="40" xfId="0" applyNumberFormat="1" applyFont="1" applyBorder="1" applyAlignment="1" quotePrefix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center" vertical="center"/>
    </xf>
    <xf numFmtId="49" fontId="2" fillId="0" borderId="35" xfId="0" applyNumberFormat="1" applyFont="1" applyBorder="1" applyAlignment="1" quotePrefix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 quotePrefix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NumberFormat="1" applyFont="1" applyAlignment="1">
      <alignment horizontal="left" vertical="center"/>
    </xf>
    <xf numFmtId="20" fontId="19" fillId="0" borderId="0" xfId="0" applyNumberFormat="1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 shrinkToFit="1"/>
    </xf>
    <xf numFmtId="20" fontId="19" fillId="0" borderId="20" xfId="0" applyNumberFormat="1" applyFont="1" applyFill="1" applyBorder="1" applyAlignment="1">
      <alignment horizontal="distributed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shrinkToFit="1"/>
    </xf>
    <xf numFmtId="0" fontId="32" fillId="0" borderId="21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20" fontId="19" fillId="13" borderId="20" xfId="0" applyNumberFormat="1" applyFont="1" applyFill="1" applyBorder="1" applyAlignment="1">
      <alignment horizontal="distributed" vertical="center"/>
    </xf>
    <xf numFmtId="0" fontId="19" fillId="13" borderId="21" xfId="0" applyNumberFormat="1" applyFont="1" applyFill="1" applyBorder="1" applyAlignment="1">
      <alignment horizontal="center" vertical="center"/>
    </xf>
    <xf numFmtId="0" fontId="19" fillId="13" borderId="21" xfId="0" applyFont="1" applyFill="1" applyBorder="1" applyAlignment="1">
      <alignment horizontal="center" vertical="center"/>
    </xf>
    <xf numFmtId="0" fontId="19" fillId="13" borderId="21" xfId="0" applyFont="1" applyFill="1" applyBorder="1" applyAlignment="1">
      <alignment horizontal="center" vertical="center" shrinkToFit="1"/>
    </xf>
    <xf numFmtId="0" fontId="19" fillId="13" borderId="20" xfId="0" applyNumberFormat="1" applyFont="1" applyFill="1" applyBorder="1" applyAlignment="1">
      <alignment horizontal="center" vertical="center"/>
    </xf>
    <xf numFmtId="0" fontId="32" fillId="13" borderId="21" xfId="0" applyNumberFormat="1" applyFont="1" applyFill="1" applyBorder="1" applyAlignment="1">
      <alignment horizontal="center" vertical="center"/>
    </xf>
    <xf numFmtId="0" fontId="19" fillId="13" borderId="20" xfId="0" applyFont="1" applyFill="1" applyBorder="1" applyAlignment="1">
      <alignment horizontal="center" vertical="center"/>
    </xf>
    <xf numFmtId="0" fontId="32" fillId="13" borderId="20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9" fillId="13" borderId="28" xfId="0" applyNumberFormat="1" applyFont="1" applyFill="1" applyBorder="1" applyAlignment="1">
      <alignment horizontal="center" vertical="center"/>
    </xf>
    <xf numFmtId="0" fontId="39" fillId="13" borderId="21" xfId="0" applyNumberFormat="1" applyFont="1" applyFill="1" applyBorder="1" applyAlignment="1">
      <alignment horizontal="center" vertical="center"/>
    </xf>
    <xf numFmtId="0" fontId="39" fillId="13" borderId="29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60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9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21" xfId="0" applyNumberFormat="1" applyFill="1" applyBorder="1" applyAlignment="1">
      <alignment horizontal="center" vertical="center" shrinkToFit="1"/>
    </xf>
    <xf numFmtId="0" fontId="19" fillId="0" borderId="31" xfId="0" applyNumberFormat="1" applyFont="1" applyFill="1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56" borderId="21" xfId="0" applyNumberFormat="1" applyFill="1" applyBorder="1" applyAlignment="1">
      <alignment horizontal="center" vertical="center" shrinkToFit="1"/>
    </xf>
    <xf numFmtId="0" fontId="32" fillId="0" borderId="21" xfId="0" applyNumberFormat="1" applyFont="1" applyBorder="1" applyAlignment="1">
      <alignment horizontal="center" vertical="center" shrinkToFit="1"/>
    </xf>
    <xf numFmtId="0" fontId="19" fillId="0" borderId="21" xfId="0" applyNumberFormat="1" applyFont="1" applyFill="1" applyBorder="1" applyAlignment="1">
      <alignment vertical="center" shrinkToFit="1"/>
    </xf>
    <xf numFmtId="0" fontId="0" fillId="0" borderId="20" xfId="0" applyNumberForma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21" xfId="0" applyNumberFormat="1" applyFont="1" applyBorder="1" applyAlignment="1">
      <alignment horizontal="center" vertical="center" shrinkToFit="1"/>
    </xf>
    <xf numFmtId="0" fontId="19" fillId="0" borderId="31" xfId="0" applyNumberFormat="1" applyFont="1" applyBorder="1" applyAlignment="1">
      <alignment horizontal="center" vertical="center" shrinkToFit="1"/>
    </xf>
    <xf numFmtId="0" fontId="32" fillId="0" borderId="29" xfId="0" applyNumberFormat="1" applyFont="1" applyBorder="1" applyAlignment="1">
      <alignment horizontal="center" vertical="center" shrinkToFit="1"/>
    </xf>
    <xf numFmtId="20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20" fontId="2" fillId="0" borderId="21" xfId="0" applyNumberFormat="1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top" shrinkToFit="1"/>
    </xf>
    <xf numFmtId="0" fontId="19" fillId="0" borderId="0" xfId="0" applyFont="1" applyBorder="1" applyAlignment="1">
      <alignment horizontal="center" vertical="top" wrapText="1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20" fontId="19" fillId="0" borderId="21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85" fillId="0" borderId="0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7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2" fillId="0" borderId="21" xfId="139" applyNumberFormat="1" applyFont="1" applyFill="1" applyBorder="1" applyAlignment="1">
      <alignment horizontal="center" vertical="center" shrinkToFit="1"/>
      <protection/>
    </xf>
    <xf numFmtId="0" fontId="32" fillId="0" borderId="61" xfId="139" applyNumberFormat="1" applyFont="1" applyBorder="1" applyAlignment="1">
      <alignment horizontal="center" vertical="center" shrinkToFit="1"/>
      <protection/>
    </xf>
    <xf numFmtId="0" fontId="19" fillId="0" borderId="26" xfId="139" applyNumberFormat="1" applyFont="1" applyFill="1" applyBorder="1" applyAlignment="1">
      <alignment horizontal="center" vertical="center" shrinkToFit="1"/>
      <protection/>
    </xf>
    <xf numFmtId="0" fontId="19" fillId="0" borderId="32" xfId="139" applyNumberFormat="1" applyFont="1" applyFill="1" applyBorder="1" applyAlignment="1">
      <alignment horizontal="center" vertical="center" shrinkToFit="1"/>
      <protection/>
    </xf>
    <xf numFmtId="0" fontId="19" fillId="0" borderId="31" xfId="139" applyNumberFormat="1" applyFont="1" applyFill="1" applyBorder="1" applyAlignment="1">
      <alignment vertical="center" shrinkToFit="1"/>
      <protection/>
    </xf>
    <xf numFmtId="0" fontId="19" fillId="0" borderId="28" xfId="139" applyNumberFormat="1" applyFont="1" applyBorder="1" applyAlignment="1">
      <alignment horizontal="center" vertical="center" shrinkToFit="1"/>
      <protection/>
    </xf>
    <xf numFmtId="0" fontId="19" fillId="0" borderId="59" xfId="139" applyNumberFormat="1" applyFont="1" applyBorder="1" applyAlignment="1">
      <alignment horizontal="center" vertical="center" shrinkToFit="1"/>
      <protection/>
    </xf>
    <xf numFmtId="0" fontId="32" fillId="0" borderId="28" xfId="139" applyNumberFormat="1" applyFont="1" applyBorder="1" applyAlignment="1">
      <alignment horizontal="center" vertical="center" shrinkToFit="1"/>
      <protection/>
    </xf>
    <xf numFmtId="49" fontId="59" fillId="0" borderId="0" xfId="139" applyNumberFormat="1" applyFont="1" applyBorder="1" applyAlignment="1">
      <alignment horizontal="left" vertical="center"/>
      <protection/>
    </xf>
    <xf numFmtId="0" fontId="19" fillId="0" borderId="29" xfId="139" applyNumberFormat="1" applyFont="1" applyBorder="1" applyAlignment="1">
      <alignment horizontal="center" vertical="center" shrinkToFit="1"/>
      <protection/>
    </xf>
    <xf numFmtId="0" fontId="19" fillId="0" borderId="26" xfId="139" applyNumberFormat="1" applyFont="1" applyBorder="1" applyAlignment="1">
      <alignment horizontal="center" vertical="center" shrinkToFit="1"/>
      <protection/>
    </xf>
    <xf numFmtId="0" fontId="19" fillId="0" borderId="62" xfId="139" applyNumberFormat="1" applyFont="1" applyBorder="1" applyAlignment="1">
      <alignment horizontal="center" vertical="center" shrinkToFit="1"/>
      <protection/>
    </xf>
    <xf numFmtId="0" fontId="57" fillId="0" borderId="0" xfId="139" applyFont="1" applyAlignment="1">
      <alignment horizontal="center" vertical="center" shrinkToFit="1"/>
      <protection/>
    </xf>
    <xf numFmtId="49" fontId="62" fillId="0" borderId="0" xfId="139" applyNumberFormat="1" applyFont="1" applyBorder="1" applyAlignment="1">
      <alignment horizontal="center" vertical="center"/>
      <protection/>
    </xf>
    <xf numFmtId="49" fontId="49" fillId="0" borderId="63" xfId="139" applyNumberFormat="1" applyFont="1" applyBorder="1" applyAlignment="1">
      <alignment horizontal="center" vertical="center" wrapText="1"/>
      <protection/>
    </xf>
    <xf numFmtId="49" fontId="60" fillId="0" borderId="50" xfId="139" applyNumberFormat="1" applyFont="1" applyBorder="1" applyAlignment="1">
      <alignment horizontal="center" vertical="center"/>
      <protection/>
    </xf>
    <xf numFmtId="49" fontId="60" fillId="0" borderId="52" xfId="139" applyNumberFormat="1" applyFont="1" applyBorder="1" applyAlignment="1">
      <alignment horizontal="center" vertical="center"/>
      <protection/>
    </xf>
    <xf numFmtId="49" fontId="60" fillId="0" borderId="53" xfId="139" applyNumberFormat="1" applyFont="1" applyBorder="1" applyAlignment="1">
      <alignment horizontal="center" vertical="center"/>
      <protection/>
    </xf>
    <xf numFmtId="49" fontId="59" fillId="0" borderId="0" xfId="139" applyNumberFormat="1" applyFont="1" applyBorder="1" applyAlignment="1">
      <alignment vertical="center"/>
      <protection/>
    </xf>
    <xf numFmtId="0" fontId="0" fillId="0" borderId="0" xfId="0" applyAlignment="1">
      <alignment vertical="center"/>
    </xf>
  </cellXfs>
  <cellStyles count="13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リンク セル" xfId="99"/>
    <cellStyle name="リンク セル 2" xfId="100"/>
    <cellStyle name="リンク セル 3" xfId="101"/>
    <cellStyle name="悪い" xfId="102"/>
    <cellStyle name="悪い 2" xfId="103"/>
    <cellStyle name="悪い 3" xfId="104"/>
    <cellStyle name="計算" xfId="105"/>
    <cellStyle name="計算 2" xfId="106"/>
    <cellStyle name="計算 3" xfId="107"/>
    <cellStyle name="警告文" xfId="108"/>
    <cellStyle name="警告文 2" xfId="109"/>
    <cellStyle name="警告文 3" xfId="110"/>
    <cellStyle name="Comma [0]" xfId="111"/>
    <cellStyle name="Comma" xfId="112"/>
    <cellStyle name="見出し 1" xfId="113"/>
    <cellStyle name="見出し 1 2" xfId="114"/>
    <cellStyle name="見出し 1 3" xfId="115"/>
    <cellStyle name="見出し 2" xfId="116"/>
    <cellStyle name="見出し 2 2" xfId="117"/>
    <cellStyle name="見出し 2 3" xfId="118"/>
    <cellStyle name="見出し 3" xfId="119"/>
    <cellStyle name="見出し 3 2" xfId="120"/>
    <cellStyle name="見出し 3 3" xfId="121"/>
    <cellStyle name="見出し 4" xfId="122"/>
    <cellStyle name="見出し 4 2" xfId="123"/>
    <cellStyle name="見出し 4 3" xfId="124"/>
    <cellStyle name="集計" xfId="125"/>
    <cellStyle name="集計 2" xfId="126"/>
    <cellStyle name="集計 3" xfId="127"/>
    <cellStyle name="出力" xfId="128"/>
    <cellStyle name="出力 2" xfId="129"/>
    <cellStyle name="出力 3" xfId="130"/>
    <cellStyle name="説明文" xfId="131"/>
    <cellStyle name="説明文 2" xfId="132"/>
    <cellStyle name="説明文 3" xfId="133"/>
    <cellStyle name="Currency [0]" xfId="134"/>
    <cellStyle name="Currency" xfId="135"/>
    <cellStyle name="入力" xfId="136"/>
    <cellStyle name="入力 2" xfId="137"/>
    <cellStyle name="入力 3" xfId="138"/>
    <cellStyle name="標準 2" xfId="139"/>
    <cellStyle name="標準 3" xfId="140"/>
    <cellStyle name="良い" xfId="141"/>
    <cellStyle name="良い 2" xfId="142"/>
    <cellStyle name="良い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12</xdr:row>
      <xdr:rowOff>19050</xdr:rowOff>
    </xdr:from>
    <xdr:to>
      <xdr:col>11</xdr:col>
      <xdr:colOff>209550</xdr:colOff>
      <xdr:row>15</xdr:row>
      <xdr:rowOff>114300</xdr:rowOff>
    </xdr:to>
    <xdr:sp>
      <xdr:nvSpPr>
        <xdr:cNvPr id="1" name="Rectangle 11"/>
        <xdr:cNvSpPr>
          <a:spLocks/>
        </xdr:cNvSpPr>
      </xdr:nvSpPr>
      <xdr:spPr>
        <a:xfrm>
          <a:off x="2162175" y="2733675"/>
          <a:ext cx="6667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Ｂ</a:t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18</xdr:col>
      <xdr:colOff>209550</xdr:colOff>
      <xdr:row>15</xdr:row>
      <xdr:rowOff>104775</xdr:rowOff>
    </xdr:to>
    <xdr:sp>
      <xdr:nvSpPr>
        <xdr:cNvPr id="2" name="Rectangle 12"/>
        <xdr:cNvSpPr>
          <a:spLocks/>
        </xdr:cNvSpPr>
      </xdr:nvSpPr>
      <xdr:spPr>
        <a:xfrm>
          <a:off x="3829050" y="2733675"/>
          <a:ext cx="666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23</xdr:col>
      <xdr:colOff>19050</xdr:colOff>
      <xdr:row>12</xdr:row>
      <xdr:rowOff>28575</xdr:rowOff>
    </xdr:from>
    <xdr:to>
      <xdr:col>25</xdr:col>
      <xdr:colOff>190500</xdr:colOff>
      <xdr:row>15</xdr:row>
      <xdr:rowOff>114300</xdr:rowOff>
    </xdr:to>
    <xdr:sp>
      <xdr:nvSpPr>
        <xdr:cNvPr id="3" name="Rectangle 13"/>
        <xdr:cNvSpPr>
          <a:spLocks/>
        </xdr:cNvSpPr>
      </xdr:nvSpPr>
      <xdr:spPr>
        <a:xfrm>
          <a:off x="5495925" y="2743200"/>
          <a:ext cx="6477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Ｄ</a:t>
          </a:r>
        </a:p>
      </xdr:txBody>
    </xdr:sp>
    <xdr:clientData/>
  </xdr:twoCellAnchor>
  <xdr:twoCellAnchor>
    <xdr:from>
      <xdr:col>2</xdr:col>
      <xdr:colOff>0</xdr:colOff>
      <xdr:row>12</xdr:row>
      <xdr:rowOff>19050</xdr:rowOff>
    </xdr:from>
    <xdr:to>
      <xdr:col>4</xdr:col>
      <xdr:colOff>219075</xdr:colOff>
      <xdr:row>15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76250" y="2733675"/>
          <a:ext cx="6953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Ａ</a:t>
          </a:r>
        </a:p>
      </xdr:txBody>
    </xdr:sp>
    <xdr:clientData/>
  </xdr:twoCellAnchor>
  <xdr:twoCellAnchor>
    <xdr:from>
      <xdr:col>9</xdr:col>
      <xdr:colOff>19050</xdr:colOff>
      <xdr:row>21</xdr:row>
      <xdr:rowOff>19050</xdr:rowOff>
    </xdr:from>
    <xdr:to>
      <xdr:col>11</xdr:col>
      <xdr:colOff>209550</xdr:colOff>
      <xdr:row>24</xdr:row>
      <xdr:rowOff>114300</xdr:rowOff>
    </xdr:to>
    <xdr:sp>
      <xdr:nvSpPr>
        <xdr:cNvPr id="5" name="Rectangle 15"/>
        <xdr:cNvSpPr>
          <a:spLocks/>
        </xdr:cNvSpPr>
      </xdr:nvSpPr>
      <xdr:spPr>
        <a:xfrm>
          <a:off x="2162175" y="4276725"/>
          <a:ext cx="6667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Ｆ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18</xdr:col>
      <xdr:colOff>209550</xdr:colOff>
      <xdr:row>24</xdr:row>
      <xdr:rowOff>114300</xdr:rowOff>
    </xdr:to>
    <xdr:sp>
      <xdr:nvSpPr>
        <xdr:cNvPr id="6" name="Rectangle 16"/>
        <xdr:cNvSpPr>
          <a:spLocks/>
        </xdr:cNvSpPr>
      </xdr:nvSpPr>
      <xdr:spPr>
        <a:xfrm>
          <a:off x="3829050" y="4276725"/>
          <a:ext cx="6667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Ｇ</a:t>
          </a:r>
        </a:p>
      </xdr:txBody>
    </xdr:sp>
    <xdr:clientData/>
  </xdr:twoCellAnchor>
  <xdr:twoCellAnchor>
    <xdr:from>
      <xdr:col>23</xdr:col>
      <xdr:colOff>9525</xdr:colOff>
      <xdr:row>21</xdr:row>
      <xdr:rowOff>19050</xdr:rowOff>
    </xdr:from>
    <xdr:to>
      <xdr:col>25</xdr:col>
      <xdr:colOff>209550</xdr:colOff>
      <xdr:row>24</xdr:row>
      <xdr:rowOff>123825</xdr:rowOff>
    </xdr:to>
    <xdr:sp>
      <xdr:nvSpPr>
        <xdr:cNvPr id="7" name="Rectangle 17"/>
        <xdr:cNvSpPr>
          <a:spLocks/>
        </xdr:cNvSpPr>
      </xdr:nvSpPr>
      <xdr:spPr>
        <a:xfrm>
          <a:off x="5486400" y="4276725"/>
          <a:ext cx="676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Ｈ</a:t>
          </a:r>
        </a:p>
      </xdr:txBody>
    </xdr:sp>
    <xdr:clientData/>
  </xdr:twoCellAnchor>
  <xdr:twoCellAnchor>
    <xdr:from>
      <xdr:col>2</xdr:col>
      <xdr:colOff>28575</xdr:colOff>
      <xdr:row>21</xdr:row>
      <xdr:rowOff>9525</xdr:rowOff>
    </xdr:from>
    <xdr:to>
      <xdr:col>4</xdr:col>
      <xdr:colOff>209550</xdr:colOff>
      <xdr:row>24</xdr:row>
      <xdr:rowOff>104775</xdr:rowOff>
    </xdr:to>
    <xdr:sp>
      <xdr:nvSpPr>
        <xdr:cNvPr id="8" name="Rectangle 18"/>
        <xdr:cNvSpPr>
          <a:spLocks/>
        </xdr:cNvSpPr>
      </xdr:nvSpPr>
      <xdr:spPr>
        <a:xfrm>
          <a:off x="504825" y="4267200"/>
          <a:ext cx="6572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22</xdr:col>
      <xdr:colOff>0</xdr:colOff>
      <xdr:row>45</xdr:row>
      <xdr:rowOff>171450</xdr:rowOff>
    </xdr:to>
    <xdr:sp>
      <xdr:nvSpPr>
        <xdr:cNvPr id="1" name="Line 15"/>
        <xdr:cNvSpPr>
          <a:spLocks/>
        </xdr:cNvSpPr>
      </xdr:nvSpPr>
      <xdr:spPr>
        <a:xfrm>
          <a:off x="942975" y="7467600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22</xdr:col>
      <xdr:colOff>0</xdr:colOff>
      <xdr:row>40</xdr:row>
      <xdr:rowOff>0</xdr:rowOff>
    </xdr:to>
    <xdr:sp>
      <xdr:nvSpPr>
        <xdr:cNvPr id="2" name="Line 16"/>
        <xdr:cNvSpPr>
          <a:spLocks/>
        </xdr:cNvSpPr>
      </xdr:nvSpPr>
      <xdr:spPr>
        <a:xfrm>
          <a:off x="942975" y="6429375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22</xdr:col>
      <xdr:colOff>0</xdr:colOff>
      <xdr:row>34</xdr:row>
      <xdr:rowOff>0</xdr:rowOff>
    </xdr:to>
    <xdr:sp>
      <xdr:nvSpPr>
        <xdr:cNvPr id="3" name="Line 18"/>
        <xdr:cNvSpPr>
          <a:spLocks/>
        </xdr:cNvSpPr>
      </xdr:nvSpPr>
      <xdr:spPr>
        <a:xfrm>
          <a:off x="942975" y="5391150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21</xdr:col>
      <xdr:colOff>133350</xdr:colOff>
      <xdr:row>10</xdr:row>
      <xdr:rowOff>0</xdr:rowOff>
    </xdr:to>
    <xdr:sp>
      <xdr:nvSpPr>
        <xdr:cNvPr id="4" name="Line 25"/>
        <xdr:cNvSpPr>
          <a:spLocks/>
        </xdr:cNvSpPr>
      </xdr:nvSpPr>
      <xdr:spPr>
        <a:xfrm>
          <a:off x="942975" y="1228725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22</xdr:col>
      <xdr:colOff>0</xdr:colOff>
      <xdr:row>52</xdr:row>
      <xdr:rowOff>0</xdr:rowOff>
    </xdr:to>
    <xdr:sp>
      <xdr:nvSpPr>
        <xdr:cNvPr id="5" name="Line 34"/>
        <xdr:cNvSpPr>
          <a:spLocks/>
        </xdr:cNvSpPr>
      </xdr:nvSpPr>
      <xdr:spPr>
        <a:xfrm>
          <a:off x="942975" y="8505825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22</xdr:col>
      <xdr:colOff>0</xdr:colOff>
      <xdr:row>28</xdr:row>
      <xdr:rowOff>0</xdr:rowOff>
    </xdr:to>
    <xdr:sp>
      <xdr:nvSpPr>
        <xdr:cNvPr id="6" name="Line 37"/>
        <xdr:cNvSpPr>
          <a:spLocks/>
        </xdr:cNvSpPr>
      </xdr:nvSpPr>
      <xdr:spPr>
        <a:xfrm>
          <a:off x="942975" y="4352925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22</xdr:col>
      <xdr:colOff>0</xdr:colOff>
      <xdr:row>21</xdr:row>
      <xdr:rowOff>171450</xdr:rowOff>
    </xdr:to>
    <xdr:sp>
      <xdr:nvSpPr>
        <xdr:cNvPr id="7" name="Line 38"/>
        <xdr:cNvSpPr>
          <a:spLocks/>
        </xdr:cNvSpPr>
      </xdr:nvSpPr>
      <xdr:spPr>
        <a:xfrm>
          <a:off x="942975" y="3314700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22</xdr:col>
      <xdr:colOff>0</xdr:colOff>
      <xdr:row>15</xdr:row>
      <xdr:rowOff>171450</xdr:rowOff>
    </xdr:to>
    <xdr:sp>
      <xdr:nvSpPr>
        <xdr:cNvPr id="8" name="Line 39"/>
        <xdr:cNvSpPr>
          <a:spLocks/>
        </xdr:cNvSpPr>
      </xdr:nvSpPr>
      <xdr:spPr>
        <a:xfrm>
          <a:off x="942975" y="2266950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20</xdr:row>
      <xdr:rowOff>19050</xdr:rowOff>
    </xdr:from>
    <xdr:to>
      <xdr:col>11</xdr:col>
      <xdr:colOff>209550</xdr:colOff>
      <xdr:row>23</xdr:row>
      <xdr:rowOff>123825</xdr:rowOff>
    </xdr:to>
    <xdr:sp>
      <xdr:nvSpPr>
        <xdr:cNvPr id="1" name="Rectangle 33"/>
        <xdr:cNvSpPr>
          <a:spLocks/>
        </xdr:cNvSpPr>
      </xdr:nvSpPr>
      <xdr:spPr>
        <a:xfrm>
          <a:off x="2171700" y="3867150"/>
          <a:ext cx="6572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Ｆ</a:t>
          </a:r>
        </a:p>
      </xdr:txBody>
    </xdr:sp>
    <xdr:clientData/>
  </xdr:twoCellAnchor>
  <xdr:twoCellAnchor>
    <xdr:from>
      <xdr:col>2</xdr:col>
      <xdr:colOff>19050</xdr:colOff>
      <xdr:row>20</xdr:row>
      <xdr:rowOff>38100</xdr:rowOff>
    </xdr:from>
    <xdr:to>
      <xdr:col>4</xdr:col>
      <xdr:colOff>190500</xdr:colOff>
      <xdr:row>23</xdr:row>
      <xdr:rowOff>114300</xdr:rowOff>
    </xdr:to>
    <xdr:sp>
      <xdr:nvSpPr>
        <xdr:cNvPr id="2" name="Rectangle 33"/>
        <xdr:cNvSpPr>
          <a:spLocks/>
        </xdr:cNvSpPr>
      </xdr:nvSpPr>
      <xdr:spPr>
        <a:xfrm>
          <a:off x="495300" y="3886200"/>
          <a:ext cx="6477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Ｅ</a:t>
          </a:r>
        </a:p>
      </xdr:txBody>
    </xdr:sp>
    <xdr:clientData/>
  </xdr:twoCellAnchor>
  <xdr:twoCellAnchor>
    <xdr:from>
      <xdr:col>23</xdr:col>
      <xdr:colOff>19050</xdr:colOff>
      <xdr:row>12</xdr:row>
      <xdr:rowOff>9525</xdr:rowOff>
    </xdr:from>
    <xdr:to>
      <xdr:col>25</xdr:col>
      <xdr:colOff>190500</xdr:colOff>
      <xdr:row>15</xdr:row>
      <xdr:rowOff>114300</xdr:rowOff>
    </xdr:to>
    <xdr:sp>
      <xdr:nvSpPr>
        <xdr:cNvPr id="3" name="Rectangle 33"/>
        <xdr:cNvSpPr>
          <a:spLocks/>
        </xdr:cNvSpPr>
      </xdr:nvSpPr>
      <xdr:spPr>
        <a:xfrm>
          <a:off x="5495925" y="2486025"/>
          <a:ext cx="6477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Ｄ</a:t>
          </a:r>
        </a:p>
      </xdr:txBody>
    </xdr:sp>
    <xdr:clientData/>
  </xdr:twoCellAnchor>
  <xdr:twoCellAnchor>
    <xdr:from>
      <xdr:col>16</xdr:col>
      <xdr:colOff>28575</xdr:colOff>
      <xdr:row>12</xdr:row>
      <xdr:rowOff>19050</xdr:rowOff>
    </xdr:from>
    <xdr:to>
      <xdr:col>18</xdr:col>
      <xdr:colOff>200025</xdr:colOff>
      <xdr:row>15</xdr:row>
      <xdr:rowOff>123825</xdr:rowOff>
    </xdr:to>
    <xdr:sp>
      <xdr:nvSpPr>
        <xdr:cNvPr id="4" name="Rectangle 33"/>
        <xdr:cNvSpPr>
          <a:spLocks/>
        </xdr:cNvSpPr>
      </xdr:nvSpPr>
      <xdr:spPr>
        <a:xfrm>
          <a:off x="3838575" y="2495550"/>
          <a:ext cx="6477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Ｃ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4</xdr:col>
      <xdr:colOff>209550</xdr:colOff>
      <xdr:row>15</xdr:row>
      <xdr:rowOff>95250</xdr:rowOff>
    </xdr:to>
    <xdr:sp>
      <xdr:nvSpPr>
        <xdr:cNvPr id="5" name="Rectangle 33"/>
        <xdr:cNvSpPr>
          <a:spLocks/>
        </xdr:cNvSpPr>
      </xdr:nvSpPr>
      <xdr:spPr>
        <a:xfrm>
          <a:off x="504825" y="2505075"/>
          <a:ext cx="657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Ａ</a:t>
          </a:r>
        </a:p>
      </xdr:txBody>
    </xdr:sp>
    <xdr:clientData/>
  </xdr:twoCellAnchor>
  <xdr:twoCellAnchor>
    <xdr:from>
      <xdr:col>9</xdr:col>
      <xdr:colOff>28575</xdr:colOff>
      <xdr:row>12</xdr:row>
      <xdr:rowOff>19050</xdr:rowOff>
    </xdr:from>
    <xdr:to>
      <xdr:col>11</xdr:col>
      <xdr:colOff>200025</xdr:colOff>
      <xdr:row>15</xdr:row>
      <xdr:rowOff>95250</xdr:rowOff>
    </xdr:to>
    <xdr:sp>
      <xdr:nvSpPr>
        <xdr:cNvPr id="6" name="Rectangle 33"/>
        <xdr:cNvSpPr>
          <a:spLocks/>
        </xdr:cNvSpPr>
      </xdr:nvSpPr>
      <xdr:spPr>
        <a:xfrm>
          <a:off x="2171700" y="2495550"/>
          <a:ext cx="6477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Ｂ</a:t>
          </a:r>
        </a:p>
      </xdr:txBody>
    </xdr:sp>
    <xdr:clientData/>
  </xdr:twoCellAnchor>
  <xdr:twoCellAnchor>
    <xdr:from>
      <xdr:col>16</xdr:col>
      <xdr:colOff>28575</xdr:colOff>
      <xdr:row>20</xdr:row>
      <xdr:rowOff>9525</xdr:rowOff>
    </xdr:from>
    <xdr:to>
      <xdr:col>18</xdr:col>
      <xdr:colOff>209550</xdr:colOff>
      <xdr:row>24</xdr:row>
      <xdr:rowOff>114300</xdr:rowOff>
    </xdr:to>
    <xdr:sp>
      <xdr:nvSpPr>
        <xdr:cNvPr id="7" name="AutoShape 498"/>
        <xdr:cNvSpPr>
          <a:spLocks/>
        </xdr:cNvSpPr>
      </xdr:nvSpPr>
      <xdr:spPr>
        <a:xfrm>
          <a:off x="3838575" y="3857625"/>
          <a:ext cx="657225" cy="790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Ｇ</a:t>
          </a:r>
        </a:p>
      </xdr:txBody>
    </xdr:sp>
    <xdr:clientData/>
  </xdr:twoCellAnchor>
  <xdr:twoCellAnchor>
    <xdr:from>
      <xdr:col>23</xdr:col>
      <xdr:colOff>28575</xdr:colOff>
      <xdr:row>20</xdr:row>
      <xdr:rowOff>38100</xdr:rowOff>
    </xdr:from>
    <xdr:to>
      <xdr:col>25</xdr:col>
      <xdr:colOff>209550</xdr:colOff>
      <xdr:row>23</xdr:row>
      <xdr:rowOff>114300</xdr:rowOff>
    </xdr:to>
    <xdr:sp>
      <xdr:nvSpPr>
        <xdr:cNvPr id="8" name="Rectangle 34"/>
        <xdr:cNvSpPr>
          <a:spLocks/>
        </xdr:cNvSpPr>
      </xdr:nvSpPr>
      <xdr:spPr>
        <a:xfrm>
          <a:off x="5505450" y="3886200"/>
          <a:ext cx="6572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22</xdr:col>
      <xdr:colOff>0</xdr:colOff>
      <xdr:row>40</xdr:row>
      <xdr:rowOff>0</xdr:rowOff>
    </xdr:to>
    <xdr:sp>
      <xdr:nvSpPr>
        <xdr:cNvPr id="1" name="Line 16"/>
        <xdr:cNvSpPr>
          <a:spLocks/>
        </xdr:cNvSpPr>
      </xdr:nvSpPr>
      <xdr:spPr>
        <a:xfrm>
          <a:off x="942975" y="6429375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22</xdr:col>
      <xdr:colOff>0</xdr:colOff>
      <xdr:row>34</xdr:row>
      <xdr:rowOff>0</xdr:rowOff>
    </xdr:to>
    <xdr:sp>
      <xdr:nvSpPr>
        <xdr:cNvPr id="2" name="Line 18"/>
        <xdr:cNvSpPr>
          <a:spLocks/>
        </xdr:cNvSpPr>
      </xdr:nvSpPr>
      <xdr:spPr>
        <a:xfrm>
          <a:off x="942975" y="5391150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21</xdr:col>
      <xdr:colOff>133350</xdr:colOff>
      <xdr:row>10</xdr:row>
      <xdr:rowOff>0</xdr:rowOff>
    </xdr:to>
    <xdr:sp>
      <xdr:nvSpPr>
        <xdr:cNvPr id="3" name="Line 25"/>
        <xdr:cNvSpPr>
          <a:spLocks/>
        </xdr:cNvSpPr>
      </xdr:nvSpPr>
      <xdr:spPr>
        <a:xfrm>
          <a:off x="942975" y="1228725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22</xdr:col>
      <xdr:colOff>0</xdr:colOff>
      <xdr:row>53</xdr:row>
      <xdr:rowOff>0</xdr:rowOff>
    </xdr:to>
    <xdr:sp>
      <xdr:nvSpPr>
        <xdr:cNvPr id="4" name="Line 34"/>
        <xdr:cNvSpPr>
          <a:spLocks/>
        </xdr:cNvSpPr>
      </xdr:nvSpPr>
      <xdr:spPr>
        <a:xfrm>
          <a:off x="942975" y="8734425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22</xdr:col>
      <xdr:colOff>0</xdr:colOff>
      <xdr:row>28</xdr:row>
      <xdr:rowOff>0</xdr:rowOff>
    </xdr:to>
    <xdr:sp>
      <xdr:nvSpPr>
        <xdr:cNvPr id="5" name="Line 37"/>
        <xdr:cNvSpPr>
          <a:spLocks/>
        </xdr:cNvSpPr>
      </xdr:nvSpPr>
      <xdr:spPr>
        <a:xfrm>
          <a:off x="942975" y="4352925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22</xdr:col>
      <xdr:colOff>0</xdr:colOff>
      <xdr:row>21</xdr:row>
      <xdr:rowOff>171450</xdr:rowOff>
    </xdr:to>
    <xdr:sp>
      <xdr:nvSpPr>
        <xdr:cNvPr id="6" name="Line 38"/>
        <xdr:cNvSpPr>
          <a:spLocks/>
        </xdr:cNvSpPr>
      </xdr:nvSpPr>
      <xdr:spPr>
        <a:xfrm>
          <a:off x="942975" y="3314700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22</xdr:col>
      <xdr:colOff>0</xdr:colOff>
      <xdr:row>15</xdr:row>
      <xdr:rowOff>171450</xdr:rowOff>
    </xdr:to>
    <xdr:sp>
      <xdr:nvSpPr>
        <xdr:cNvPr id="7" name="Line 39"/>
        <xdr:cNvSpPr>
          <a:spLocks/>
        </xdr:cNvSpPr>
      </xdr:nvSpPr>
      <xdr:spPr>
        <a:xfrm>
          <a:off x="942975" y="2266950"/>
          <a:ext cx="266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180975</xdr:rowOff>
    </xdr:from>
    <xdr:to>
      <xdr:col>27</xdr:col>
      <xdr:colOff>0</xdr:colOff>
      <xdr:row>47</xdr:row>
      <xdr:rowOff>0</xdr:rowOff>
    </xdr:to>
    <xdr:sp>
      <xdr:nvSpPr>
        <xdr:cNvPr id="8" name="Line 36"/>
        <xdr:cNvSpPr>
          <a:spLocks/>
        </xdr:cNvSpPr>
      </xdr:nvSpPr>
      <xdr:spPr>
        <a:xfrm>
          <a:off x="942975" y="7477125"/>
          <a:ext cx="33337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6</xdr:col>
      <xdr:colOff>219075</xdr:colOff>
      <xdr:row>13</xdr:row>
      <xdr:rowOff>161925</xdr:rowOff>
    </xdr:to>
    <xdr:sp>
      <xdr:nvSpPr>
        <xdr:cNvPr id="1" name="AutoShape 11"/>
        <xdr:cNvSpPr>
          <a:spLocks/>
        </xdr:cNvSpPr>
      </xdr:nvSpPr>
      <xdr:spPr>
        <a:xfrm>
          <a:off x="828675" y="2133600"/>
          <a:ext cx="933450" cy="6667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20</xdr:col>
      <xdr:colOff>9525</xdr:colOff>
      <xdr:row>10</xdr:row>
      <xdr:rowOff>0</xdr:rowOff>
    </xdr:from>
    <xdr:to>
      <xdr:col>24</xdr:col>
      <xdr:colOff>209550</xdr:colOff>
      <xdr:row>13</xdr:row>
      <xdr:rowOff>152400</xdr:rowOff>
    </xdr:to>
    <xdr:sp>
      <xdr:nvSpPr>
        <xdr:cNvPr id="2" name="AutoShape 12"/>
        <xdr:cNvSpPr>
          <a:spLocks/>
        </xdr:cNvSpPr>
      </xdr:nvSpPr>
      <xdr:spPr>
        <a:xfrm>
          <a:off x="4686300" y="2124075"/>
          <a:ext cx="952500" cy="6667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Ｃ</a:t>
          </a:r>
        </a:p>
      </xdr:txBody>
    </xdr:sp>
    <xdr:clientData/>
  </xdr:twoCellAnchor>
  <xdr:twoCellAnchor>
    <xdr:from>
      <xdr:col>11</xdr:col>
      <xdr:colOff>228600</xdr:colOff>
      <xdr:row>10</xdr:row>
      <xdr:rowOff>9525</xdr:rowOff>
    </xdr:from>
    <xdr:to>
      <xdr:col>15</xdr:col>
      <xdr:colOff>228600</xdr:colOff>
      <xdr:row>13</xdr:row>
      <xdr:rowOff>161925</xdr:rowOff>
    </xdr:to>
    <xdr:sp>
      <xdr:nvSpPr>
        <xdr:cNvPr id="3" name="AutoShape 13"/>
        <xdr:cNvSpPr>
          <a:spLocks/>
        </xdr:cNvSpPr>
      </xdr:nvSpPr>
      <xdr:spPr>
        <a:xfrm>
          <a:off x="2762250" y="2133600"/>
          <a:ext cx="952500" cy="6667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6</xdr:col>
      <xdr:colOff>219075</xdr:colOff>
      <xdr:row>33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828675" y="6629400"/>
          <a:ext cx="933450" cy="6667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１位Ｇ</a:t>
          </a:r>
        </a:p>
      </xdr:txBody>
    </xdr:sp>
    <xdr:clientData/>
  </xdr:twoCellAnchor>
  <xdr:twoCellAnchor>
    <xdr:from>
      <xdr:col>20</xdr:col>
      <xdr:colOff>9525</xdr:colOff>
      <xdr:row>30</xdr:row>
      <xdr:rowOff>0</xdr:rowOff>
    </xdr:from>
    <xdr:to>
      <xdr:col>24</xdr:col>
      <xdr:colOff>209550</xdr:colOff>
      <xdr:row>33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686300" y="6619875"/>
          <a:ext cx="952500" cy="6667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３位</a:t>
          </a: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228600</xdr:colOff>
      <xdr:row>30</xdr:row>
      <xdr:rowOff>9525</xdr:rowOff>
    </xdr:from>
    <xdr:to>
      <xdr:col>15</xdr:col>
      <xdr:colOff>228600</xdr:colOff>
      <xdr:row>33</xdr:row>
      <xdr:rowOff>161925</xdr:rowOff>
    </xdr:to>
    <xdr:sp>
      <xdr:nvSpPr>
        <xdr:cNvPr id="6" name="AutoShape 13"/>
        <xdr:cNvSpPr>
          <a:spLocks/>
        </xdr:cNvSpPr>
      </xdr:nvSpPr>
      <xdr:spPr>
        <a:xfrm>
          <a:off x="2762250" y="6629400"/>
          <a:ext cx="952500" cy="6667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２位Ｇ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180975</xdr:rowOff>
    </xdr:from>
    <xdr:to>
      <xdr:col>17</xdr:col>
      <xdr:colOff>0</xdr:colOff>
      <xdr:row>10</xdr:row>
      <xdr:rowOff>180975</xdr:rowOff>
    </xdr:to>
    <xdr:sp>
      <xdr:nvSpPr>
        <xdr:cNvPr id="1" name="Line 34"/>
        <xdr:cNvSpPr>
          <a:spLocks/>
        </xdr:cNvSpPr>
      </xdr:nvSpPr>
      <xdr:spPr>
        <a:xfrm>
          <a:off x="942975" y="1866900"/>
          <a:ext cx="2000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180975</xdr:rowOff>
    </xdr:from>
    <xdr:to>
      <xdr:col>17</xdr:col>
      <xdr:colOff>0</xdr:colOff>
      <xdr:row>15</xdr:row>
      <xdr:rowOff>180975</xdr:rowOff>
    </xdr:to>
    <xdr:sp>
      <xdr:nvSpPr>
        <xdr:cNvPr id="2" name="Line 36"/>
        <xdr:cNvSpPr>
          <a:spLocks/>
        </xdr:cNvSpPr>
      </xdr:nvSpPr>
      <xdr:spPr>
        <a:xfrm>
          <a:off x="942975" y="2771775"/>
          <a:ext cx="2000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895350</xdr:colOff>
      <xdr:row>17</xdr:row>
      <xdr:rowOff>180975</xdr:rowOff>
    </xdr:from>
    <xdr:to>
      <xdr:col>16</xdr:col>
      <xdr:colOff>133350</xdr:colOff>
      <xdr:row>20</xdr:row>
      <xdr:rowOff>180975</xdr:rowOff>
    </xdr:to>
    <xdr:sp>
      <xdr:nvSpPr>
        <xdr:cNvPr id="3" name="Line 55"/>
        <xdr:cNvSpPr>
          <a:spLocks/>
        </xdr:cNvSpPr>
      </xdr:nvSpPr>
      <xdr:spPr>
        <a:xfrm>
          <a:off x="942975" y="3676650"/>
          <a:ext cx="2000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17</xdr:col>
      <xdr:colOff>0</xdr:colOff>
      <xdr:row>27</xdr:row>
      <xdr:rowOff>180975</xdr:rowOff>
    </xdr:to>
    <xdr:sp>
      <xdr:nvSpPr>
        <xdr:cNvPr id="4" name="Line 34"/>
        <xdr:cNvSpPr>
          <a:spLocks/>
        </xdr:cNvSpPr>
      </xdr:nvSpPr>
      <xdr:spPr>
        <a:xfrm>
          <a:off x="942975" y="5029200"/>
          <a:ext cx="2000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17</xdr:col>
      <xdr:colOff>0</xdr:colOff>
      <xdr:row>32</xdr:row>
      <xdr:rowOff>180975</xdr:rowOff>
    </xdr:to>
    <xdr:sp>
      <xdr:nvSpPr>
        <xdr:cNvPr id="5" name="Line 36"/>
        <xdr:cNvSpPr>
          <a:spLocks/>
        </xdr:cNvSpPr>
      </xdr:nvSpPr>
      <xdr:spPr>
        <a:xfrm>
          <a:off x="942975" y="5934075"/>
          <a:ext cx="2000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17</xdr:col>
      <xdr:colOff>0</xdr:colOff>
      <xdr:row>37</xdr:row>
      <xdr:rowOff>180975</xdr:rowOff>
    </xdr:to>
    <xdr:sp>
      <xdr:nvSpPr>
        <xdr:cNvPr id="6" name="Line 55"/>
        <xdr:cNvSpPr>
          <a:spLocks/>
        </xdr:cNvSpPr>
      </xdr:nvSpPr>
      <xdr:spPr>
        <a:xfrm>
          <a:off x="942975" y="6838950"/>
          <a:ext cx="2000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55"/>
  <sheetViews>
    <sheetView tabSelected="1" zoomScalePageLayoutView="0" workbookViewId="0" topLeftCell="A1">
      <selection activeCell="AI8" sqref="AI8"/>
    </sheetView>
  </sheetViews>
  <sheetFormatPr defaultColWidth="9.140625" defaultRowHeight="15"/>
  <cols>
    <col min="1" max="28" width="3.57421875" style="0" customWidth="1"/>
  </cols>
  <sheetData>
    <row r="1" spans="1:28" ht="23.25">
      <c r="A1" s="431" t="s">
        <v>161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3"/>
      <c r="AB1" s="134"/>
    </row>
    <row r="2" spans="1:28" ht="28.5">
      <c r="A2" s="434" t="s">
        <v>83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135"/>
    </row>
    <row r="3" spans="1:28" ht="28.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37"/>
      <c r="W3" s="137"/>
      <c r="X3" s="137"/>
      <c r="Y3" s="137"/>
      <c r="Z3" s="137"/>
      <c r="AA3" s="137"/>
      <c r="AB3" s="138"/>
    </row>
    <row r="4" spans="1:28" ht="14.25">
      <c r="A4" s="1"/>
      <c r="B4" s="435" t="s">
        <v>2</v>
      </c>
      <c r="C4" s="435"/>
      <c r="D4" s="435"/>
      <c r="E4" s="6"/>
      <c r="F4" s="6"/>
      <c r="G4" s="1" t="s">
        <v>41</v>
      </c>
      <c r="H4" s="6"/>
      <c r="I4" s="6"/>
      <c r="J4" s="6"/>
      <c r="K4" s="6"/>
      <c r="L4" s="6"/>
      <c r="M4" s="6"/>
      <c r="N4" s="6"/>
      <c r="O4" s="6"/>
      <c r="P4" s="6"/>
      <c r="Q4" s="6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140"/>
    </row>
    <row r="5" spans="1:28" ht="14.25">
      <c r="A5" s="6"/>
      <c r="B5" s="436" t="s">
        <v>4</v>
      </c>
      <c r="C5" s="436"/>
      <c r="D5" s="437"/>
      <c r="E5" s="6"/>
      <c r="F5" s="6"/>
      <c r="G5" s="436" t="s">
        <v>84</v>
      </c>
      <c r="H5" s="436"/>
      <c r="I5" s="436"/>
      <c r="J5" s="436"/>
      <c r="K5" s="436"/>
      <c r="L5" s="436"/>
      <c r="M5" s="436"/>
      <c r="N5" s="436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5"/>
    </row>
    <row r="6" spans="1:28" ht="14.25">
      <c r="A6" s="6"/>
      <c r="B6" s="436" t="s">
        <v>5</v>
      </c>
      <c r="C6" s="436"/>
      <c r="D6" s="437"/>
      <c r="E6" s="436"/>
      <c r="F6" s="6"/>
      <c r="G6" s="139" t="s">
        <v>85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  <c r="AB6" s="5"/>
    </row>
    <row r="7" spans="1:28" ht="14.25">
      <c r="A7" s="6"/>
      <c r="B7" s="6"/>
      <c r="C7" s="6"/>
      <c r="D7" s="101"/>
      <c r="E7" s="6"/>
      <c r="F7" s="6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1"/>
      <c r="S7" s="139"/>
      <c r="T7" s="139"/>
      <c r="U7" s="139"/>
      <c r="V7" s="438" t="s">
        <v>43</v>
      </c>
      <c r="W7" s="439"/>
      <c r="X7" s="439"/>
      <c r="Y7" s="439"/>
      <c r="Z7" s="439"/>
      <c r="AA7" s="140"/>
      <c r="AB7" s="5"/>
    </row>
    <row r="8" spans="1:28" ht="14.25">
      <c r="A8" s="142"/>
      <c r="B8" s="142"/>
      <c r="C8" s="142"/>
      <c r="D8" s="143"/>
      <c r="E8" s="142"/>
      <c r="F8" s="142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5"/>
      <c r="S8" s="144"/>
      <c r="T8" s="144"/>
      <c r="U8" s="144"/>
      <c r="V8" s="146"/>
      <c r="W8" s="147"/>
      <c r="X8" s="147"/>
      <c r="Y8" s="147"/>
      <c r="Z8" s="147"/>
      <c r="AA8" s="148"/>
      <c r="AB8" s="12"/>
    </row>
    <row r="9" spans="1:28" ht="17.25">
      <c r="A9" s="440" t="s">
        <v>17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2"/>
      <c r="O9" s="440" t="s">
        <v>18</v>
      </c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</row>
    <row r="10" spans="1:28" ht="17.2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</row>
    <row r="11" spans="1:28" ht="14.25">
      <c r="A11" s="152"/>
      <c r="B11" s="152"/>
      <c r="C11" s="152"/>
      <c r="D11" s="152"/>
      <c r="E11" s="152"/>
      <c r="F11" s="152"/>
      <c r="G11" s="153"/>
      <c r="H11" s="152"/>
      <c r="I11" s="152"/>
      <c r="J11" s="152"/>
      <c r="K11" s="152"/>
      <c r="L11" s="152"/>
      <c r="M11" s="152"/>
      <c r="N11" s="154"/>
      <c r="O11" s="155"/>
      <c r="P11" s="155"/>
      <c r="Q11" s="155"/>
      <c r="R11" s="156"/>
      <c r="S11" s="155"/>
      <c r="T11" s="155"/>
      <c r="U11" s="153"/>
      <c r="V11" s="155"/>
      <c r="W11" s="155"/>
      <c r="X11" s="155"/>
      <c r="Y11" s="155"/>
      <c r="Z11" s="155"/>
      <c r="AA11" s="155"/>
      <c r="AB11" s="155"/>
    </row>
    <row r="12" spans="1:28" ht="13.5">
      <c r="A12" s="417" t="s">
        <v>86</v>
      </c>
      <c r="B12" s="418"/>
      <c r="C12" s="417"/>
      <c r="D12" s="157">
        <v>3</v>
      </c>
      <c r="E12" s="417" t="s">
        <v>87</v>
      </c>
      <c r="F12" s="417"/>
      <c r="G12" s="419"/>
      <c r="H12" s="418" t="s">
        <v>10</v>
      </c>
      <c r="I12" s="418"/>
      <c r="J12" s="418"/>
      <c r="K12" s="158">
        <v>7</v>
      </c>
      <c r="L12" s="418" t="s">
        <v>88</v>
      </c>
      <c r="M12" s="418"/>
      <c r="N12" s="420"/>
      <c r="O12" s="159"/>
      <c r="P12" s="418" t="s">
        <v>69</v>
      </c>
      <c r="Q12" s="418"/>
      <c r="R12" s="158">
        <v>23</v>
      </c>
      <c r="S12" s="418" t="s">
        <v>89</v>
      </c>
      <c r="T12" s="418"/>
      <c r="U12" s="419"/>
      <c r="V12" s="418" t="s">
        <v>90</v>
      </c>
      <c r="W12" s="418"/>
      <c r="X12" s="417"/>
      <c r="Y12" s="160">
        <v>27</v>
      </c>
      <c r="Z12" s="418" t="s">
        <v>91</v>
      </c>
      <c r="AA12" s="418"/>
      <c r="AB12" s="418"/>
    </row>
    <row r="13" spans="1:28" ht="13.5">
      <c r="A13" s="161"/>
      <c r="B13" s="161"/>
      <c r="C13" s="161"/>
      <c r="D13" s="162"/>
      <c r="E13" s="161"/>
      <c r="F13" s="161"/>
      <c r="G13" s="163"/>
      <c r="H13" s="164"/>
      <c r="I13" s="164"/>
      <c r="J13" s="164"/>
      <c r="K13" s="159"/>
      <c r="L13" s="164"/>
      <c r="M13" s="164"/>
      <c r="N13" s="165"/>
      <c r="O13" s="159"/>
      <c r="P13" s="159"/>
      <c r="Q13" s="159"/>
      <c r="R13" s="158"/>
      <c r="S13" s="159"/>
      <c r="T13" s="159"/>
      <c r="U13" s="166"/>
      <c r="V13" s="159"/>
      <c r="W13" s="159"/>
      <c r="X13" s="159"/>
      <c r="Y13" s="158"/>
      <c r="Z13" s="159"/>
      <c r="AA13" s="159"/>
      <c r="AB13" s="164"/>
    </row>
    <row r="14" spans="1:28" ht="13.5">
      <c r="A14" s="167"/>
      <c r="B14" s="426">
        <v>1</v>
      </c>
      <c r="C14" s="168"/>
      <c r="D14" s="157"/>
      <c r="E14" s="167"/>
      <c r="F14" s="426">
        <v>2</v>
      </c>
      <c r="G14" s="169"/>
      <c r="H14" s="164"/>
      <c r="I14" s="416">
        <v>5</v>
      </c>
      <c r="J14" s="164"/>
      <c r="K14" s="158"/>
      <c r="L14" s="164"/>
      <c r="M14" s="416">
        <v>6</v>
      </c>
      <c r="N14" s="170"/>
      <c r="O14" s="158"/>
      <c r="P14" s="416">
        <v>21</v>
      </c>
      <c r="Q14" s="158"/>
      <c r="R14" s="158"/>
      <c r="S14" s="158"/>
      <c r="T14" s="426">
        <v>22</v>
      </c>
      <c r="U14" s="169"/>
      <c r="V14" s="158"/>
      <c r="W14" s="416">
        <v>25</v>
      </c>
      <c r="X14" s="158"/>
      <c r="Y14" s="158"/>
      <c r="Z14" s="158"/>
      <c r="AA14" s="416">
        <v>26</v>
      </c>
      <c r="AB14" s="171"/>
    </row>
    <row r="15" spans="1:28" ht="13.5">
      <c r="A15" s="161"/>
      <c r="B15" s="426"/>
      <c r="C15" s="161"/>
      <c r="D15" s="162"/>
      <c r="E15" s="161"/>
      <c r="F15" s="426"/>
      <c r="G15" s="163"/>
      <c r="H15" s="164"/>
      <c r="I15" s="425"/>
      <c r="J15" s="164"/>
      <c r="K15" s="159"/>
      <c r="L15" s="164"/>
      <c r="M15" s="425"/>
      <c r="N15" s="165"/>
      <c r="O15" s="159"/>
      <c r="P15" s="425"/>
      <c r="Q15" s="159"/>
      <c r="R15" s="158"/>
      <c r="S15" s="159"/>
      <c r="T15" s="427"/>
      <c r="U15" s="172"/>
      <c r="V15" s="159"/>
      <c r="W15" s="416"/>
      <c r="X15" s="159"/>
      <c r="Y15" s="158"/>
      <c r="Z15" s="159"/>
      <c r="AA15" s="416"/>
      <c r="AB15" s="164"/>
    </row>
    <row r="16" spans="1:28" ht="13.5">
      <c r="A16" s="161"/>
      <c r="B16" s="161"/>
      <c r="C16" s="161"/>
      <c r="D16" s="162"/>
      <c r="E16" s="161"/>
      <c r="F16" s="161"/>
      <c r="G16" s="163"/>
      <c r="H16" s="164"/>
      <c r="I16" s="164"/>
      <c r="J16" s="164"/>
      <c r="K16" s="159"/>
      <c r="L16" s="164"/>
      <c r="M16" s="164"/>
      <c r="N16" s="165"/>
      <c r="O16" s="159"/>
      <c r="P16" s="159"/>
      <c r="Q16" s="159"/>
      <c r="R16" s="158"/>
      <c r="S16" s="159"/>
      <c r="T16" s="159"/>
      <c r="U16" s="166"/>
      <c r="V16" s="159"/>
      <c r="W16" s="159"/>
      <c r="X16" s="159"/>
      <c r="Y16" s="158"/>
      <c r="Z16" s="159"/>
      <c r="AA16" s="159"/>
      <c r="AB16" s="164"/>
    </row>
    <row r="17" spans="1:28" ht="13.5">
      <c r="A17" s="417" t="s">
        <v>92</v>
      </c>
      <c r="B17" s="418"/>
      <c r="C17" s="417"/>
      <c r="D17" s="157">
        <v>4</v>
      </c>
      <c r="E17" s="417" t="s">
        <v>93</v>
      </c>
      <c r="F17" s="417"/>
      <c r="G17" s="419"/>
      <c r="H17" s="418" t="s">
        <v>94</v>
      </c>
      <c r="I17" s="418"/>
      <c r="J17" s="418"/>
      <c r="K17" s="158">
        <v>8</v>
      </c>
      <c r="L17" s="418" t="s">
        <v>95</v>
      </c>
      <c r="M17" s="418"/>
      <c r="N17" s="420"/>
      <c r="O17" s="418" t="s">
        <v>96</v>
      </c>
      <c r="P17" s="418"/>
      <c r="Q17" s="418"/>
      <c r="R17" s="158">
        <v>24</v>
      </c>
      <c r="S17" s="418" t="s">
        <v>97</v>
      </c>
      <c r="T17" s="418"/>
      <c r="U17" s="419"/>
      <c r="V17" s="418" t="s">
        <v>98</v>
      </c>
      <c r="W17" s="418"/>
      <c r="X17" s="418"/>
      <c r="Y17" s="160">
        <v>28</v>
      </c>
      <c r="Z17" s="418" t="s">
        <v>68</v>
      </c>
      <c r="AA17" s="418"/>
      <c r="AB17" s="418"/>
    </row>
    <row r="18" spans="1:28" ht="13.5">
      <c r="A18" s="161"/>
      <c r="B18" s="173"/>
      <c r="C18" s="173"/>
      <c r="D18" s="157"/>
      <c r="E18" s="162"/>
      <c r="F18" s="162"/>
      <c r="G18" s="166"/>
      <c r="H18" s="164"/>
      <c r="I18" s="159"/>
      <c r="J18" s="159"/>
      <c r="K18" s="158"/>
      <c r="L18" s="159"/>
      <c r="M18" s="159"/>
      <c r="N18" s="174"/>
      <c r="O18" s="159"/>
      <c r="P18" s="159"/>
      <c r="Q18" s="159"/>
      <c r="R18" s="158"/>
      <c r="S18" s="159"/>
      <c r="T18" s="159"/>
      <c r="U18" s="166"/>
      <c r="V18" s="159"/>
      <c r="W18" s="159"/>
      <c r="X18" s="159"/>
      <c r="Y18" s="158"/>
      <c r="Z18" s="159"/>
      <c r="AA18" s="159"/>
      <c r="AB18" s="164"/>
    </row>
    <row r="19" spans="1:28" ht="13.5">
      <c r="A19" s="161"/>
      <c r="B19" s="173"/>
      <c r="C19" s="173"/>
      <c r="D19" s="157"/>
      <c r="E19" s="162"/>
      <c r="F19" s="162"/>
      <c r="G19" s="166"/>
      <c r="H19" s="164"/>
      <c r="I19" s="159"/>
      <c r="J19" s="159"/>
      <c r="K19" s="158"/>
      <c r="L19" s="159"/>
      <c r="M19" s="159"/>
      <c r="N19" s="174"/>
      <c r="O19" s="159"/>
      <c r="P19" s="159"/>
      <c r="Q19" s="159"/>
      <c r="R19" s="158"/>
      <c r="S19" s="159"/>
      <c r="T19" s="159"/>
      <c r="U19" s="166"/>
      <c r="V19" s="159"/>
      <c r="W19" s="159"/>
      <c r="X19" s="159"/>
      <c r="Y19" s="158"/>
      <c r="Z19" s="159"/>
      <c r="AA19" s="159"/>
      <c r="AB19" s="164"/>
    </row>
    <row r="20" spans="1:28" ht="13.5">
      <c r="A20" s="161"/>
      <c r="B20" s="173"/>
      <c r="C20" s="173"/>
      <c r="D20" s="157"/>
      <c r="E20" s="162"/>
      <c r="F20" s="162"/>
      <c r="G20" s="166"/>
      <c r="H20" s="164"/>
      <c r="I20" s="159"/>
      <c r="J20" s="159"/>
      <c r="K20" s="158"/>
      <c r="L20" s="159"/>
      <c r="M20" s="159"/>
      <c r="N20" s="174"/>
      <c r="O20" s="159"/>
      <c r="P20" s="159"/>
      <c r="Q20" s="159"/>
      <c r="R20" s="158"/>
      <c r="S20" s="159"/>
      <c r="T20" s="159"/>
      <c r="U20" s="166"/>
      <c r="V20" s="159"/>
      <c r="W20" s="159"/>
      <c r="X20" s="159"/>
      <c r="Y20" s="158"/>
      <c r="Z20" s="159"/>
      <c r="AA20" s="159"/>
      <c r="AB20" s="164"/>
    </row>
    <row r="21" spans="1:28" ht="13.5">
      <c r="A21" s="417" t="s">
        <v>99</v>
      </c>
      <c r="B21" s="418"/>
      <c r="C21" s="417"/>
      <c r="D21" s="157">
        <v>11</v>
      </c>
      <c r="E21" s="417" t="s">
        <v>100</v>
      </c>
      <c r="F21" s="417"/>
      <c r="G21" s="419"/>
      <c r="H21" s="418" t="s">
        <v>101</v>
      </c>
      <c r="I21" s="418"/>
      <c r="J21" s="418"/>
      <c r="K21" s="158">
        <v>15</v>
      </c>
      <c r="L21" s="418" t="s">
        <v>102</v>
      </c>
      <c r="M21" s="418"/>
      <c r="N21" s="420"/>
      <c r="O21" s="428" t="s">
        <v>103</v>
      </c>
      <c r="P21" s="428"/>
      <c r="Q21" s="428"/>
      <c r="R21" s="158">
        <v>31</v>
      </c>
      <c r="S21" s="418" t="s">
        <v>104</v>
      </c>
      <c r="T21" s="418"/>
      <c r="U21" s="419"/>
      <c r="V21" s="429" t="s">
        <v>54</v>
      </c>
      <c r="W21" s="430"/>
      <c r="X21" s="430"/>
      <c r="Y21" s="160">
        <v>35</v>
      </c>
      <c r="Z21" s="418" t="s">
        <v>11</v>
      </c>
      <c r="AA21" s="418"/>
      <c r="AB21" s="418"/>
    </row>
    <row r="22" spans="1:28" ht="13.5">
      <c r="A22" s="161"/>
      <c r="B22" s="161"/>
      <c r="C22" s="161"/>
      <c r="D22" s="157"/>
      <c r="E22" s="161"/>
      <c r="F22" s="161"/>
      <c r="G22" s="163"/>
      <c r="H22" s="164"/>
      <c r="I22" s="164"/>
      <c r="J22" s="164"/>
      <c r="K22" s="158"/>
      <c r="L22" s="164"/>
      <c r="M22" s="164"/>
      <c r="N22" s="165"/>
      <c r="O22" s="159"/>
      <c r="P22" s="159"/>
      <c r="Q22" s="159"/>
      <c r="R22" s="158"/>
      <c r="S22" s="159"/>
      <c r="T22" s="159"/>
      <c r="U22" s="166"/>
      <c r="V22" s="159"/>
      <c r="W22" s="159"/>
      <c r="X22" s="159"/>
      <c r="Y22" s="158"/>
      <c r="Z22" s="159"/>
      <c r="AA22" s="159"/>
      <c r="AB22" s="164"/>
    </row>
    <row r="23" spans="1:28" ht="13.5">
      <c r="A23" s="167"/>
      <c r="B23" s="424">
        <v>9</v>
      </c>
      <c r="C23" s="168"/>
      <c r="D23" s="157"/>
      <c r="E23" s="167"/>
      <c r="F23" s="424">
        <v>10</v>
      </c>
      <c r="G23" s="169"/>
      <c r="H23" s="164"/>
      <c r="I23" s="416">
        <v>13</v>
      </c>
      <c r="J23" s="164"/>
      <c r="K23" s="158"/>
      <c r="L23" s="164"/>
      <c r="M23" s="416">
        <v>14</v>
      </c>
      <c r="N23" s="170"/>
      <c r="O23" s="158"/>
      <c r="P23" s="416">
        <v>29</v>
      </c>
      <c r="Q23" s="158"/>
      <c r="R23" s="158"/>
      <c r="S23" s="158"/>
      <c r="T23" s="426">
        <v>30</v>
      </c>
      <c r="U23" s="169"/>
      <c r="V23" s="158"/>
      <c r="W23" s="416">
        <v>33</v>
      </c>
      <c r="X23" s="158"/>
      <c r="Y23" s="158"/>
      <c r="Z23" s="158"/>
      <c r="AA23" s="416">
        <v>34</v>
      </c>
      <c r="AB23" s="171"/>
    </row>
    <row r="24" spans="1:28" ht="13.5">
      <c r="A24" s="161"/>
      <c r="B24" s="424"/>
      <c r="C24" s="161"/>
      <c r="D24" s="157"/>
      <c r="E24" s="161"/>
      <c r="F24" s="424"/>
      <c r="G24" s="163"/>
      <c r="H24" s="164"/>
      <c r="I24" s="425"/>
      <c r="J24" s="164"/>
      <c r="K24" s="158"/>
      <c r="L24" s="164"/>
      <c r="M24" s="425"/>
      <c r="N24" s="165"/>
      <c r="O24" s="159"/>
      <c r="P24" s="425"/>
      <c r="Q24" s="159"/>
      <c r="R24" s="158"/>
      <c r="S24" s="159"/>
      <c r="T24" s="427"/>
      <c r="U24" s="172"/>
      <c r="V24" s="159"/>
      <c r="W24" s="416"/>
      <c r="X24" s="159"/>
      <c r="Y24" s="158"/>
      <c r="Z24" s="159"/>
      <c r="AA24" s="416"/>
      <c r="AB24" s="164"/>
    </row>
    <row r="25" spans="1:28" ht="13.5">
      <c r="A25" s="161"/>
      <c r="B25" s="161"/>
      <c r="C25" s="161"/>
      <c r="D25" s="157"/>
      <c r="E25" s="161"/>
      <c r="F25" s="161"/>
      <c r="G25" s="163"/>
      <c r="H25" s="164"/>
      <c r="I25" s="164"/>
      <c r="J25" s="164"/>
      <c r="K25" s="158"/>
      <c r="L25" s="164"/>
      <c r="M25" s="164"/>
      <c r="N25" s="165"/>
      <c r="O25" s="159"/>
      <c r="P25" s="159"/>
      <c r="Q25" s="159"/>
      <c r="R25" s="158"/>
      <c r="S25" s="159"/>
      <c r="T25" s="159"/>
      <c r="U25" s="166"/>
      <c r="V25" s="159"/>
      <c r="W25" s="159"/>
      <c r="X25" s="159"/>
      <c r="Y25" s="158"/>
      <c r="Z25" s="159"/>
      <c r="AA25" s="159"/>
      <c r="AB25" s="164"/>
    </row>
    <row r="26" spans="1:28" ht="13.5">
      <c r="A26" s="417" t="s">
        <v>105</v>
      </c>
      <c r="B26" s="418"/>
      <c r="C26" s="417"/>
      <c r="D26" s="157">
        <v>12</v>
      </c>
      <c r="E26" s="417" t="s">
        <v>106</v>
      </c>
      <c r="F26" s="417"/>
      <c r="G26" s="419"/>
      <c r="H26" s="418" t="s">
        <v>107</v>
      </c>
      <c r="I26" s="418"/>
      <c r="J26" s="418"/>
      <c r="K26" s="158">
        <v>16</v>
      </c>
      <c r="L26" s="418" t="s">
        <v>108</v>
      </c>
      <c r="M26" s="418"/>
      <c r="N26" s="420"/>
      <c r="O26" s="418" t="s">
        <v>109</v>
      </c>
      <c r="P26" s="418"/>
      <c r="Q26" s="418"/>
      <c r="R26" s="158">
        <v>32</v>
      </c>
      <c r="S26" s="421" t="s">
        <v>110</v>
      </c>
      <c r="T26" s="421"/>
      <c r="U26" s="422"/>
      <c r="V26" s="418" t="s">
        <v>111</v>
      </c>
      <c r="W26" s="418"/>
      <c r="X26" s="418"/>
      <c r="Y26" s="160">
        <v>36</v>
      </c>
      <c r="Z26" s="423" t="s">
        <v>112</v>
      </c>
      <c r="AA26" s="423"/>
      <c r="AB26" s="423"/>
    </row>
    <row r="27" spans="1:28" ht="13.5">
      <c r="A27" s="161"/>
      <c r="B27" s="173"/>
      <c r="C27" s="173"/>
      <c r="D27" s="157"/>
      <c r="E27" s="162"/>
      <c r="F27" s="162"/>
      <c r="G27" s="166"/>
      <c r="H27" s="164"/>
      <c r="I27" s="159"/>
      <c r="J27" s="159"/>
      <c r="K27" s="158"/>
      <c r="L27" s="159"/>
      <c r="M27" s="159"/>
      <c r="N27" s="174"/>
      <c r="O27" s="159"/>
      <c r="P27" s="159"/>
      <c r="Q27" s="159"/>
      <c r="R27" s="158"/>
      <c r="S27" s="159"/>
      <c r="T27" s="159"/>
      <c r="U27" s="166"/>
      <c r="V27" s="159"/>
      <c r="W27" s="159"/>
      <c r="X27" s="159"/>
      <c r="Y27" s="158"/>
      <c r="Z27" s="175"/>
      <c r="AA27" s="175"/>
      <c r="AB27" s="164"/>
    </row>
    <row r="28" spans="1:28" ht="13.5">
      <c r="A28" s="176"/>
      <c r="B28" s="177"/>
      <c r="C28" s="177"/>
      <c r="D28" s="178"/>
      <c r="E28" s="179"/>
      <c r="F28" s="179"/>
      <c r="G28" s="180"/>
      <c r="H28" s="181"/>
      <c r="I28" s="182"/>
      <c r="J28" s="182"/>
      <c r="K28" s="183"/>
      <c r="L28" s="182"/>
      <c r="M28" s="182"/>
      <c r="N28" s="184"/>
      <c r="O28" s="176"/>
      <c r="P28" s="179"/>
      <c r="Q28" s="179"/>
      <c r="R28" s="178"/>
      <c r="S28" s="179"/>
      <c r="T28" s="179"/>
      <c r="U28" s="180"/>
      <c r="V28" s="179"/>
      <c r="W28" s="179"/>
      <c r="X28" s="179"/>
      <c r="Y28" s="178"/>
      <c r="Z28" s="179"/>
      <c r="AA28" s="179"/>
      <c r="AB28" s="181"/>
    </row>
    <row r="29" spans="1:28" ht="14.25">
      <c r="A29" s="142"/>
      <c r="B29" s="142"/>
      <c r="C29" s="142"/>
      <c r="D29" s="185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8"/>
      <c r="Z29" s="148"/>
      <c r="AA29" s="148"/>
      <c r="AB29" s="148"/>
    </row>
    <row r="30" spans="1:13" ht="13.5">
      <c r="A30" s="411" t="s">
        <v>113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</row>
    <row r="31" spans="1:28" ht="13.5">
      <c r="A31" s="412" t="s">
        <v>17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186"/>
      <c r="O31" s="412" t="s">
        <v>18</v>
      </c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5"/>
    </row>
    <row r="32" spans="1:27" ht="21.75" thickBot="1">
      <c r="A32" s="187" t="s">
        <v>19</v>
      </c>
      <c r="B32" s="413" t="s">
        <v>20</v>
      </c>
      <c r="C32" s="413"/>
      <c r="D32" s="188" t="s">
        <v>21</v>
      </c>
      <c r="E32" s="414" t="s">
        <v>22</v>
      </c>
      <c r="F32" s="414"/>
      <c r="G32" s="414"/>
      <c r="H32" s="413" t="s">
        <v>23</v>
      </c>
      <c r="I32" s="413"/>
      <c r="J32" s="413"/>
      <c r="K32" s="414" t="s">
        <v>22</v>
      </c>
      <c r="L32" s="414"/>
      <c r="M32" s="414"/>
      <c r="N32" s="189"/>
      <c r="O32" s="190" t="s">
        <v>19</v>
      </c>
      <c r="P32" s="415" t="s">
        <v>20</v>
      </c>
      <c r="Q32" s="415"/>
      <c r="R32" s="191" t="s">
        <v>21</v>
      </c>
      <c r="S32" s="409" t="s">
        <v>22</v>
      </c>
      <c r="T32" s="409"/>
      <c r="U32" s="409"/>
      <c r="V32" s="415" t="s">
        <v>23</v>
      </c>
      <c r="W32" s="415"/>
      <c r="X32" s="415"/>
      <c r="Y32" s="409" t="s">
        <v>22</v>
      </c>
      <c r="Z32" s="409"/>
      <c r="AA32" s="409"/>
    </row>
    <row r="33" spans="1:27" ht="14.25" thickTop="1">
      <c r="A33" s="192" t="s">
        <v>32</v>
      </c>
      <c r="B33" s="399">
        <v>0.375</v>
      </c>
      <c r="C33" s="399"/>
      <c r="D33" s="193">
        <v>1</v>
      </c>
      <c r="E33" s="403" t="s">
        <v>86</v>
      </c>
      <c r="F33" s="403"/>
      <c r="G33" s="403"/>
      <c r="H33" s="192">
        <v>0</v>
      </c>
      <c r="I33" s="192" t="s">
        <v>25</v>
      </c>
      <c r="J33" s="192">
        <v>0</v>
      </c>
      <c r="K33" s="404" t="s">
        <v>92</v>
      </c>
      <c r="L33" s="404"/>
      <c r="M33" s="404"/>
      <c r="N33" s="194"/>
      <c r="O33" s="192" t="s">
        <v>32</v>
      </c>
      <c r="P33" s="399">
        <v>0.375</v>
      </c>
      <c r="Q33" s="399"/>
      <c r="R33" s="193">
        <v>21</v>
      </c>
      <c r="S33" s="403" t="s">
        <v>69</v>
      </c>
      <c r="T33" s="403"/>
      <c r="U33" s="403"/>
      <c r="V33" s="192">
        <v>1</v>
      </c>
      <c r="W33" s="192" t="s">
        <v>25</v>
      </c>
      <c r="X33" s="192">
        <v>2</v>
      </c>
      <c r="Y33" s="410" t="s">
        <v>96</v>
      </c>
      <c r="Z33" s="410"/>
      <c r="AA33" s="410"/>
    </row>
    <row r="34" spans="1:27" ht="13.5">
      <c r="A34" s="195" t="s">
        <v>24</v>
      </c>
      <c r="B34" s="396">
        <v>0.3958333333333333</v>
      </c>
      <c r="C34" s="396"/>
      <c r="D34" s="196">
        <v>2</v>
      </c>
      <c r="E34" s="408" t="s">
        <v>93</v>
      </c>
      <c r="F34" s="408"/>
      <c r="G34" s="408"/>
      <c r="H34" s="195">
        <v>0</v>
      </c>
      <c r="I34" s="195" t="s">
        <v>25</v>
      </c>
      <c r="J34" s="195">
        <v>0</v>
      </c>
      <c r="K34" s="397" t="s">
        <v>87</v>
      </c>
      <c r="L34" s="397"/>
      <c r="M34" s="397"/>
      <c r="N34" s="197"/>
      <c r="O34" s="195" t="s">
        <v>24</v>
      </c>
      <c r="P34" s="396">
        <v>0.395833333333333</v>
      </c>
      <c r="Q34" s="396"/>
      <c r="R34" s="196">
        <v>22</v>
      </c>
      <c r="S34" s="406" t="s">
        <v>97</v>
      </c>
      <c r="T34" s="406"/>
      <c r="U34" s="406"/>
      <c r="V34" s="195">
        <v>2</v>
      </c>
      <c r="W34" s="195" t="s">
        <v>25</v>
      </c>
      <c r="X34" s="195">
        <v>3</v>
      </c>
      <c r="Y34" s="397" t="s">
        <v>89</v>
      </c>
      <c r="Z34" s="397"/>
      <c r="AA34" s="397"/>
    </row>
    <row r="35" spans="1:27" ht="13.5">
      <c r="A35" s="195" t="s">
        <v>33</v>
      </c>
      <c r="B35" s="399">
        <v>0.41666666666666663</v>
      </c>
      <c r="C35" s="399"/>
      <c r="D35" s="196">
        <v>5</v>
      </c>
      <c r="E35" s="397" t="s">
        <v>10</v>
      </c>
      <c r="F35" s="397"/>
      <c r="G35" s="397"/>
      <c r="H35" s="195">
        <v>0</v>
      </c>
      <c r="I35" s="195" t="s">
        <v>25</v>
      </c>
      <c r="J35" s="195">
        <v>0</v>
      </c>
      <c r="K35" s="400" t="s">
        <v>94</v>
      </c>
      <c r="L35" s="400"/>
      <c r="M35" s="400"/>
      <c r="N35" s="198"/>
      <c r="O35" s="195" t="s">
        <v>33</v>
      </c>
      <c r="P35" s="399">
        <v>0.416666666666667</v>
      </c>
      <c r="Q35" s="399"/>
      <c r="R35" s="196">
        <v>25</v>
      </c>
      <c r="S35" s="406" t="s">
        <v>90</v>
      </c>
      <c r="T35" s="406"/>
      <c r="U35" s="406"/>
      <c r="V35" s="195">
        <v>4</v>
      </c>
      <c r="W35" s="195" t="s">
        <v>25</v>
      </c>
      <c r="X35" s="195">
        <v>1</v>
      </c>
      <c r="Y35" s="397" t="s">
        <v>98</v>
      </c>
      <c r="Z35" s="397"/>
      <c r="AA35" s="397"/>
    </row>
    <row r="36" spans="1:27" ht="13.5">
      <c r="A36" s="195" t="s">
        <v>27</v>
      </c>
      <c r="B36" s="396">
        <v>0.43749999999999994</v>
      </c>
      <c r="C36" s="396"/>
      <c r="D36" s="196">
        <v>3</v>
      </c>
      <c r="E36" s="397" t="s">
        <v>87</v>
      </c>
      <c r="F36" s="397"/>
      <c r="G36" s="397"/>
      <c r="H36" s="199">
        <v>0</v>
      </c>
      <c r="I36" s="195" t="s">
        <v>25</v>
      </c>
      <c r="J36" s="195">
        <v>0</v>
      </c>
      <c r="K36" s="403" t="s">
        <v>86</v>
      </c>
      <c r="L36" s="403"/>
      <c r="M36" s="403"/>
      <c r="N36" s="198"/>
      <c r="O36" s="195" t="s">
        <v>27</v>
      </c>
      <c r="P36" s="396">
        <v>0.4375</v>
      </c>
      <c r="Q36" s="396"/>
      <c r="R36" s="196">
        <v>23</v>
      </c>
      <c r="S36" s="398" t="s">
        <v>89</v>
      </c>
      <c r="T36" s="398"/>
      <c r="U36" s="398"/>
      <c r="V36" s="195">
        <v>5</v>
      </c>
      <c r="W36" s="195" t="s">
        <v>25</v>
      </c>
      <c r="X36" s="195">
        <v>3</v>
      </c>
      <c r="Y36" s="398" t="s">
        <v>69</v>
      </c>
      <c r="Z36" s="398"/>
      <c r="AA36" s="398"/>
    </row>
    <row r="37" spans="1:27" ht="13.5">
      <c r="A37" s="195" t="s">
        <v>34</v>
      </c>
      <c r="B37" s="399">
        <v>0.45833333333333326</v>
      </c>
      <c r="C37" s="399"/>
      <c r="D37" s="196">
        <v>4</v>
      </c>
      <c r="E37" s="397" t="s">
        <v>92</v>
      </c>
      <c r="F37" s="397"/>
      <c r="G37" s="397"/>
      <c r="H37" s="195">
        <v>4</v>
      </c>
      <c r="I37" s="195" t="s">
        <v>25</v>
      </c>
      <c r="J37" s="195">
        <v>0</v>
      </c>
      <c r="K37" s="407" t="s">
        <v>93</v>
      </c>
      <c r="L37" s="407"/>
      <c r="M37" s="407"/>
      <c r="N37" s="198"/>
      <c r="O37" s="195" t="s">
        <v>34</v>
      </c>
      <c r="P37" s="399">
        <v>0.458333333333333</v>
      </c>
      <c r="Q37" s="399"/>
      <c r="R37" s="196">
        <v>24</v>
      </c>
      <c r="S37" s="408" t="s">
        <v>96</v>
      </c>
      <c r="T37" s="408"/>
      <c r="U37" s="408"/>
      <c r="V37" s="195">
        <v>3</v>
      </c>
      <c r="W37" s="195" t="s">
        <v>25</v>
      </c>
      <c r="X37" s="195">
        <v>0</v>
      </c>
      <c r="Y37" s="406" t="s">
        <v>97</v>
      </c>
      <c r="Z37" s="406"/>
      <c r="AA37" s="406"/>
    </row>
    <row r="38" spans="1:27" ht="13.5">
      <c r="A38" s="195" t="s">
        <v>28</v>
      </c>
      <c r="B38" s="396">
        <v>0.4791666666666666</v>
      </c>
      <c r="C38" s="396"/>
      <c r="D38" s="196">
        <v>7</v>
      </c>
      <c r="E38" s="400" t="s">
        <v>88</v>
      </c>
      <c r="F38" s="400"/>
      <c r="G38" s="400"/>
      <c r="H38" s="195">
        <v>3</v>
      </c>
      <c r="I38" s="195" t="s">
        <v>25</v>
      </c>
      <c r="J38" s="195">
        <v>0</v>
      </c>
      <c r="K38" s="400" t="s">
        <v>10</v>
      </c>
      <c r="L38" s="400"/>
      <c r="M38" s="400"/>
      <c r="N38" s="194"/>
      <c r="O38" s="195" t="s">
        <v>28</v>
      </c>
      <c r="P38" s="396">
        <v>0.479166666666667</v>
      </c>
      <c r="Q38" s="396"/>
      <c r="R38" s="196">
        <v>27</v>
      </c>
      <c r="S38" s="397" t="s">
        <v>91</v>
      </c>
      <c r="T38" s="397"/>
      <c r="U38" s="397"/>
      <c r="V38" s="195">
        <v>1</v>
      </c>
      <c r="W38" s="195" t="s">
        <v>25</v>
      </c>
      <c r="X38" s="195">
        <v>4</v>
      </c>
      <c r="Y38" s="406" t="s">
        <v>90</v>
      </c>
      <c r="Z38" s="406"/>
      <c r="AA38" s="406"/>
    </row>
    <row r="39" spans="1:27" ht="13.5">
      <c r="A39" s="195" t="s">
        <v>114</v>
      </c>
      <c r="B39" s="399">
        <v>0.4999999999999999</v>
      </c>
      <c r="C39" s="399"/>
      <c r="D39" s="196">
        <v>8</v>
      </c>
      <c r="E39" s="400" t="s">
        <v>94</v>
      </c>
      <c r="F39" s="400"/>
      <c r="G39" s="400"/>
      <c r="H39" s="199">
        <v>0</v>
      </c>
      <c r="I39" s="195" t="s">
        <v>25</v>
      </c>
      <c r="J39" s="195">
        <v>3</v>
      </c>
      <c r="K39" s="400" t="s">
        <v>95</v>
      </c>
      <c r="L39" s="400"/>
      <c r="M39" s="400"/>
      <c r="N39" s="197"/>
      <c r="O39" s="195" t="s">
        <v>114</v>
      </c>
      <c r="P39" s="399">
        <v>0.5</v>
      </c>
      <c r="Q39" s="399"/>
      <c r="R39" s="196">
        <v>28</v>
      </c>
      <c r="S39" s="398" t="s">
        <v>98</v>
      </c>
      <c r="T39" s="398"/>
      <c r="U39" s="398"/>
      <c r="V39" s="195">
        <v>7</v>
      </c>
      <c r="W39" s="195" t="s">
        <v>25</v>
      </c>
      <c r="X39" s="195">
        <v>1</v>
      </c>
      <c r="Y39" s="398" t="s">
        <v>68</v>
      </c>
      <c r="Z39" s="398"/>
      <c r="AA39" s="398"/>
    </row>
    <row r="40" spans="1:27" ht="13.5">
      <c r="A40" s="200" t="s">
        <v>29</v>
      </c>
      <c r="B40" s="396">
        <v>0.5208333333333333</v>
      </c>
      <c r="C40" s="396"/>
      <c r="D40" s="201">
        <v>9</v>
      </c>
      <c r="E40" s="405" t="s">
        <v>99</v>
      </c>
      <c r="F40" s="405"/>
      <c r="G40" s="405"/>
      <c r="H40" s="200">
        <v>3</v>
      </c>
      <c r="I40" s="200" t="s">
        <v>25</v>
      </c>
      <c r="J40" s="200">
        <v>1</v>
      </c>
      <c r="K40" s="405" t="s">
        <v>105</v>
      </c>
      <c r="L40" s="405"/>
      <c r="M40" s="405"/>
      <c r="N40" s="198"/>
      <c r="O40" s="195" t="s">
        <v>29</v>
      </c>
      <c r="P40" s="396">
        <v>0.520833333333333</v>
      </c>
      <c r="Q40" s="396"/>
      <c r="R40" s="196">
        <v>29</v>
      </c>
      <c r="S40" s="397" t="s">
        <v>103</v>
      </c>
      <c r="T40" s="397"/>
      <c r="U40" s="397"/>
      <c r="V40" s="195">
        <v>2</v>
      </c>
      <c r="W40" s="195" t="s">
        <v>25</v>
      </c>
      <c r="X40" s="195">
        <v>0</v>
      </c>
      <c r="Y40" s="398" t="s">
        <v>109</v>
      </c>
      <c r="Z40" s="398"/>
      <c r="AA40" s="398"/>
    </row>
    <row r="41" spans="1:27" ht="13.5">
      <c r="A41" s="195" t="s">
        <v>115</v>
      </c>
      <c r="B41" s="399">
        <v>0.5416666666666666</v>
      </c>
      <c r="C41" s="399"/>
      <c r="D41" s="196">
        <v>6</v>
      </c>
      <c r="E41" s="397" t="s">
        <v>95</v>
      </c>
      <c r="F41" s="397"/>
      <c r="G41" s="397"/>
      <c r="H41" s="195">
        <v>0</v>
      </c>
      <c r="I41" s="195" t="s">
        <v>25</v>
      </c>
      <c r="J41" s="195">
        <v>1</v>
      </c>
      <c r="K41" s="397" t="s">
        <v>88</v>
      </c>
      <c r="L41" s="397"/>
      <c r="M41" s="397"/>
      <c r="N41" s="198"/>
      <c r="O41" s="200" t="s">
        <v>115</v>
      </c>
      <c r="P41" s="399">
        <v>0.541666666666667</v>
      </c>
      <c r="Q41" s="399"/>
      <c r="R41" s="201">
        <v>26</v>
      </c>
      <c r="S41" s="405" t="s">
        <v>68</v>
      </c>
      <c r="T41" s="405"/>
      <c r="U41" s="405"/>
      <c r="V41" s="200">
        <v>3</v>
      </c>
      <c r="W41" s="200" t="s">
        <v>25</v>
      </c>
      <c r="X41" s="200">
        <v>6</v>
      </c>
      <c r="Y41" s="405" t="s">
        <v>91</v>
      </c>
      <c r="Z41" s="405"/>
      <c r="AA41" s="405"/>
    </row>
    <row r="42" spans="1:27" ht="13.5">
      <c r="A42" s="195" t="s">
        <v>30</v>
      </c>
      <c r="B42" s="396">
        <v>0.5625</v>
      </c>
      <c r="C42" s="396"/>
      <c r="D42" s="196">
        <v>11</v>
      </c>
      <c r="E42" s="400" t="s">
        <v>100</v>
      </c>
      <c r="F42" s="400"/>
      <c r="G42" s="400"/>
      <c r="H42" s="199">
        <v>1</v>
      </c>
      <c r="I42" s="195" t="s">
        <v>25</v>
      </c>
      <c r="J42" s="195">
        <v>2</v>
      </c>
      <c r="K42" s="400" t="s">
        <v>99</v>
      </c>
      <c r="L42" s="400"/>
      <c r="M42" s="400"/>
      <c r="O42" s="195" t="s">
        <v>30</v>
      </c>
      <c r="P42" s="396">
        <v>0.5625</v>
      </c>
      <c r="Q42" s="396"/>
      <c r="R42" s="202">
        <v>31</v>
      </c>
      <c r="S42" s="402" t="s">
        <v>104</v>
      </c>
      <c r="T42" s="402"/>
      <c r="U42" s="402"/>
      <c r="V42" s="203">
        <v>0</v>
      </c>
      <c r="W42" s="195" t="s">
        <v>25</v>
      </c>
      <c r="X42" s="195">
        <v>13</v>
      </c>
      <c r="Y42" s="398" t="s">
        <v>103</v>
      </c>
      <c r="Z42" s="398"/>
      <c r="AA42" s="398"/>
    </row>
    <row r="43" spans="1:28" ht="13.5">
      <c r="A43" s="192" t="s">
        <v>116</v>
      </c>
      <c r="B43" s="399">
        <v>0.5833333333333334</v>
      </c>
      <c r="C43" s="399"/>
      <c r="D43" s="193">
        <v>12</v>
      </c>
      <c r="E43" s="403" t="s">
        <v>105</v>
      </c>
      <c r="F43" s="403"/>
      <c r="G43" s="403"/>
      <c r="H43" s="192">
        <v>0</v>
      </c>
      <c r="I43" s="192" t="s">
        <v>25</v>
      </c>
      <c r="J43" s="192">
        <v>3</v>
      </c>
      <c r="K43" s="404" t="s">
        <v>106</v>
      </c>
      <c r="L43" s="404"/>
      <c r="M43" s="404"/>
      <c r="N43" s="194"/>
      <c r="O43" s="192" t="s">
        <v>116</v>
      </c>
      <c r="P43" s="399">
        <v>0.583333333333333</v>
      </c>
      <c r="Q43" s="399"/>
      <c r="R43" s="193">
        <v>32</v>
      </c>
      <c r="S43" s="403" t="s">
        <v>109</v>
      </c>
      <c r="T43" s="403"/>
      <c r="U43" s="403"/>
      <c r="V43" s="192">
        <v>1</v>
      </c>
      <c r="W43" s="192" t="s">
        <v>25</v>
      </c>
      <c r="X43" s="192">
        <v>2</v>
      </c>
      <c r="Y43" s="401" t="s">
        <v>110</v>
      </c>
      <c r="Z43" s="401"/>
      <c r="AA43" s="401"/>
      <c r="AB43" s="204"/>
    </row>
    <row r="44" spans="1:28" ht="13.5">
      <c r="A44" s="195" t="s">
        <v>117</v>
      </c>
      <c r="B44" s="396">
        <v>0.6041666666666667</v>
      </c>
      <c r="C44" s="396"/>
      <c r="D44" s="196">
        <v>13</v>
      </c>
      <c r="E44" s="397" t="s">
        <v>101</v>
      </c>
      <c r="F44" s="397"/>
      <c r="G44" s="397"/>
      <c r="H44" s="195">
        <v>4</v>
      </c>
      <c r="I44" s="192" t="s">
        <v>25</v>
      </c>
      <c r="J44" s="195">
        <v>3</v>
      </c>
      <c r="K44" s="397" t="s">
        <v>107</v>
      </c>
      <c r="L44" s="397"/>
      <c r="M44" s="397"/>
      <c r="N44" s="197"/>
      <c r="O44" s="195" t="s">
        <v>117</v>
      </c>
      <c r="P44" s="396">
        <v>0.604166666666667</v>
      </c>
      <c r="Q44" s="396"/>
      <c r="R44" s="196">
        <v>33</v>
      </c>
      <c r="S44" s="398" t="s">
        <v>54</v>
      </c>
      <c r="T44" s="398"/>
      <c r="U44" s="398"/>
      <c r="V44" s="195">
        <v>10</v>
      </c>
      <c r="W44" s="192" t="s">
        <v>25</v>
      </c>
      <c r="X44" s="195">
        <v>0</v>
      </c>
      <c r="Y44" s="397" t="s">
        <v>111</v>
      </c>
      <c r="Z44" s="397"/>
      <c r="AA44" s="397"/>
      <c r="AB44" s="204"/>
    </row>
    <row r="45" spans="1:28" ht="13.5">
      <c r="A45" s="195" t="s">
        <v>118</v>
      </c>
      <c r="B45" s="399">
        <v>0.6250000000000001</v>
      </c>
      <c r="C45" s="399"/>
      <c r="D45" s="196">
        <v>14</v>
      </c>
      <c r="E45" s="403" t="s">
        <v>108</v>
      </c>
      <c r="F45" s="403"/>
      <c r="G45" s="403"/>
      <c r="H45" s="195">
        <v>2</v>
      </c>
      <c r="I45" s="192" t="s">
        <v>25</v>
      </c>
      <c r="J45" s="195">
        <v>6</v>
      </c>
      <c r="K45" s="400" t="s">
        <v>102</v>
      </c>
      <c r="L45" s="400"/>
      <c r="M45" s="400"/>
      <c r="N45" s="198"/>
      <c r="O45" s="195" t="s">
        <v>118</v>
      </c>
      <c r="P45" s="399">
        <v>0.625</v>
      </c>
      <c r="Q45" s="399"/>
      <c r="R45" s="196">
        <v>34</v>
      </c>
      <c r="S45" s="397" t="s">
        <v>112</v>
      </c>
      <c r="T45" s="397"/>
      <c r="U45" s="397"/>
      <c r="V45" s="195">
        <v>4</v>
      </c>
      <c r="W45" s="192" t="s">
        <v>25</v>
      </c>
      <c r="X45" s="195">
        <v>0</v>
      </c>
      <c r="Y45" s="398" t="s">
        <v>186</v>
      </c>
      <c r="Z45" s="398"/>
      <c r="AA45" s="398"/>
      <c r="AB45" s="204"/>
    </row>
    <row r="46" spans="1:28" ht="13.5">
      <c r="A46" s="195" t="s">
        <v>119</v>
      </c>
      <c r="B46" s="396">
        <v>0.6458333333333335</v>
      </c>
      <c r="C46" s="396"/>
      <c r="D46" s="196">
        <v>10</v>
      </c>
      <c r="E46" s="400" t="s">
        <v>106</v>
      </c>
      <c r="F46" s="400"/>
      <c r="G46" s="400"/>
      <c r="H46" s="199">
        <v>1</v>
      </c>
      <c r="I46" s="192" t="s">
        <v>25</v>
      </c>
      <c r="J46" s="195">
        <v>1</v>
      </c>
      <c r="K46" s="400" t="s">
        <v>100</v>
      </c>
      <c r="L46" s="400"/>
      <c r="M46" s="400"/>
      <c r="N46" s="198"/>
      <c r="O46" s="195" t="s">
        <v>119</v>
      </c>
      <c r="P46" s="396">
        <v>0.645833333333334</v>
      </c>
      <c r="Q46" s="396"/>
      <c r="R46" s="196">
        <v>30</v>
      </c>
      <c r="S46" s="401" t="s">
        <v>110</v>
      </c>
      <c r="T46" s="401"/>
      <c r="U46" s="401"/>
      <c r="V46" s="195">
        <v>16</v>
      </c>
      <c r="W46" s="192" t="s">
        <v>25</v>
      </c>
      <c r="X46" s="195">
        <v>0</v>
      </c>
      <c r="Y46" s="402" t="s">
        <v>104</v>
      </c>
      <c r="Z46" s="402"/>
      <c r="AA46" s="402"/>
      <c r="AB46" s="204"/>
    </row>
    <row r="47" spans="1:28" ht="13.5">
      <c r="A47" s="195" t="s">
        <v>120</v>
      </c>
      <c r="B47" s="399">
        <v>0.6666666666666669</v>
      </c>
      <c r="C47" s="399"/>
      <c r="D47" s="196">
        <v>15</v>
      </c>
      <c r="E47" s="397" t="s">
        <v>102</v>
      </c>
      <c r="F47" s="397"/>
      <c r="G47" s="397"/>
      <c r="H47" s="195">
        <v>0</v>
      </c>
      <c r="I47" s="192" t="s">
        <v>25</v>
      </c>
      <c r="J47" s="195">
        <v>9</v>
      </c>
      <c r="K47" s="400" t="s">
        <v>101</v>
      </c>
      <c r="L47" s="400"/>
      <c r="M47" s="400"/>
      <c r="N47" s="198"/>
      <c r="O47" s="195" t="s">
        <v>120</v>
      </c>
      <c r="P47" s="399">
        <v>0.666666666666667</v>
      </c>
      <c r="Q47" s="399"/>
      <c r="R47" s="196">
        <v>35</v>
      </c>
      <c r="S47" s="397" t="s">
        <v>11</v>
      </c>
      <c r="T47" s="397"/>
      <c r="U47" s="397"/>
      <c r="V47" s="195">
        <v>1</v>
      </c>
      <c r="W47" s="192" t="s">
        <v>25</v>
      </c>
      <c r="X47" s="195">
        <v>1</v>
      </c>
      <c r="Y47" s="398" t="s">
        <v>54</v>
      </c>
      <c r="Z47" s="398"/>
      <c r="AA47" s="398"/>
      <c r="AB47" s="204"/>
    </row>
    <row r="48" spans="1:28" ht="13.5">
      <c r="A48" s="195" t="s">
        <v>121</v>
      </c>
      <c r="B48" s="396">
        <v>0.6875000000000002</v>
      </c>
      <c r="C48" s="396"/>
      <c r="D48" s="196">
        <v>16</v>
      </c>
      <c r="E48" s="397" t="s">
        <v>107</v>
      </c>
      <c r="F48" s="397"/>
      <c r="G48" s="397"/>
      <c r="H48" s="195">
        <v>7</v>
      </c>
      <c r="I48" s="192" t="s">
        <v>25</v>
      </c>
      <c r="J48" s="195">
        <v>0</v>
      </c>
      <c r="K48" s="397" t="s">
        <v>108</v>
      </c>
      <c r="L48" s="397"/>
      <c r="M48" s="397"/>
      <c r="N48" s="194"/>
      <c r="O48" s="195" t="s">
        <v>121</v>
      </c>
      <c r="P48" s="396">
        <v>0.6875</v>
      </c>
      <c r="Q48" s="396"/>
      <c r="R48" s="196">
        <v>36</v>
      </c>
      <c r="S48" s="397" t="s">
        <v>111</v>
      </c>
      <c r="T48" s="397"/>
      <c r="U48" s="397"/>
      <c r="V48" s="195">
        <v>0</v>
      </c>
      <c r="W48" s="192" t="s">
        <v>25</v>
      </c>
      <c r="X48" s="195">
        <v>4</v>
      </c>
      <c r="Y48" s="398" t="s">
        <v>112</v>
      </c>
      <c r="Z48" s="398"/>
      <c r="AA48" s="398"/>
      <c r="AB48" s="204"/>
    </row>
    <row r="49" spans="4:27" ht="13.5">
      <c r="D49" s="15"/>
      <c r="O49" s="205"/>
      <c r="P49" s="206"/>
      <c r="Q49" s="206"/>
      <c r="R49" s="207"/>
      <c r="S49" s="208"/>
      <c r="T49" s="208"/>
      <c r="U49" s="208"/>
      <c r="V49" s="205"/>
      <c r="W49" s="205"/>
      <c r="X49" s="205"/>
      <c r="Y49" s="209"/>
      <c r="Z49" s="209"/>
      <c r="AA49" s="209"/>
    </row>
    <row r="50" spans="1:20" ht="13.5">
      <c r="A50" s="132"/>
      <c r="B50" s="132"/>
      <c r="C50" s="132"/>
      <c r="D50" s="15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</row>
    <row r="51" spans="1:28" ht="13.5">
      <c r="A51" s="392" t="s">
        <v>35</v>
      </c>
      <c r="B51" s="393"/>
      <c r="C51" s="393"/>
      <c r="D51" s="12"/>
      <c r="E51" s="394" t="s">
        <v>36</v>
      </c>
      <c r="F51" s="395"/>
      <c r="G51" s="395"/>
      <c r="H51" s="394"/>
      <c r="I51" s="394"/>
      <c r="J51" s="394"/>
      <c r="K51" s="395"/>
      <c r="L51" s="394"/>
      <c r="M51" s="394"/>
      <c r="N51" s="394"/>
      <c r="O51" s="394"/>
      <c r="P51" s="394"/>
      <c r="Q51" s="395"/>
      <c r="R51" s="39"/>
      <c r="S51" s="39"/>
      <c r="T51" s="39"/>
      <c r="U51" s="39"/>
      <c r="V51" s="39"/>
      <c r="W51" s="39"/>
      <c r="X51" s="41"/>
      <c r="Y51" s="41"/>
      <c r="Z51" s="41"/>
      <c r="AA51" s="41"/>
      <c r="AB51" s="41"/>
    </row>
    <row r="52" spans="1:28" ht="13.5">
      <c r="A52" s="39"/>
      <c r="B52" s="39"/>
      <c r="C52" s="39"/>
      <c r="D52" s="210"/>
      <c r="E52" s="211"/>
      <c r="F52" s="211"/>
      <c r="G52" s="211"/>
      <c r="H52" s="211"/>
      <c r="I52" s="39"/>
      <c r="J52" s="12"/>
      <c r="K52" s="39"/>
      <c r="L52" s="39"/>
      <c r="M52" s="39"/>
      <c r="N52" s="13"/>
      <c r="O52" s="13"/>
      <c r="P52" s="13"/>
      <c r="Q52" s="13"/>
      <c r="R52" s="13"/>
      <c r="S52" s="13"/>
      <c r="T52" s="12"/>
      <c r="U52" s="39"/>
      <c r="V52" s="39"/>
      <c r="W52" s="39"/>
      <c r="X52" s="39"/>
      <c r="Y52" s="39"/>
      <c r="Z52" s="39"/>
      <c r="AA52" s="41"/>
      <c r="AB52" s="41"/>
    </row>
    <row r="53" spans="1:28" ht="13.5">
      <c r="A53" s="39" t="s">
        <v>37</v>
      </c>
      <c r="B53" s="39"/>
      <c r="C53" s="39"/>
      <c r="D53" s="133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1"/>
      <c r="AB53" s="41"/>
    </row>
    <row r="54" spans="1:28" ht="13.5">
      <c r="A54" s="39" t="s">
        <v>38</v>
      </c>
      <c r="B54" s="39"/>
      <c r="C54" s="39"/>
      <c r="D54" s="133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1"/>
      <c r="AB54" s="41"/>
    </row>
    <row r="55" spans="1:28" ht="13.5">
      <c r="A55" s="39" t="s">
        <v>39</v>
      </c>
      <c r="B55" s="39"/>
      <c r="C55" s="39"/>
      <c r="D55" s="133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1"/>
      <c r="AB55" s="41"/>
    </row>
  </sheetData>
  <sheetProtection/>
  <mergeCells count="166">
    <mergeCell ref="A1:AA1"/>
    <mergeCell ref="A2:AA2"/>
    <mergeCell ref="B4:D4"/>
    <mergeCell ref="B5:D5"/>
    <mergeCell ref="G5:N5"/>
    <mergeCell ref="B6:E6"/>
    <mergeCell ref="V7:Z7"/>
    <mergeCell ref="A9:N9"/>
    <mergeCell ref="O9:AB9"/>
    <mergeCell ref="A12:C12"/>
    <mergeCell ref="E12:G12"/>
    <mergeCell ref="H12:J12"/>
    <mergeCell ref="L12:N12"/>
    <mergeCell ref="P12:Q12"/>
    <mergeCell ref="S12:U12"/>
    <mergeCell ref="V12:X12"/>
    <mergeCell ref="Z12:AB12"/>
    <mergeCell ref="B14:B15"/>
    <mergeCell ref="F14:F15"/>
    <mergeCell ref="I14:I15"/>
    <mergeCell ref="M14:M15"/>
    <mergeCell ref="P14:P15"/>
    <mergeCell ref="T14:T15"/>
    <mergeCell ref="W14:W15"/>
    <mergeCell ref="AA14:AA15"/>
    <mergeCell ref="V17:X17"/>
    <mergeCell ref="Z17:AB17"/>
    <mergeCell ref="A21:C21"/>
    <mergeCell ref="E21:G21"/>
    <mergeCell ref="H21:J21"/>
    <mergeCell ref="L21:N21"/>
    <mergeCell ref="O21:Q21"/>
    <mergeCell ref="S21:U21"/>
    <mergeCell ref="A17:C17"/>
    <mergeCell ref="E17:G17"/>
    <mergeCell ref="H17:J17"/>
    <mergeCell ref="L17:N17"/>
    <mergeCell ref="O17:Q17"/>
    <mergeCell ref="S17:U17"/>
    <mergeCell ref="V21:X21"/>
    <mergeCell ref="Z21:AB21"/>
    <mergeCell ref="W23:W24"/>
    <mergeCell ref="AA23:AA24"/>
    <mergeCell ref="A26:C26"/>
    <mergeCell ref="E26:G26"/>
    <mergeCell ref="H26:J26"/>
    <mergeCell ref="L26:N26"/>
    <mergeCell ref="O26:Q26"/>
    <mergeCell ref="S26:U26"/>
    <mergeCell ref="V26:X26"/>
    <mergeCell ref="Z26:AB26"/>
    <mergeCell ref="B23:B24"/>
    <mergeCell ref="F23:F24"/>
    <mergeCell ref="I23:I24"/>
    <mergeCell ref="M23:M24"/>
    <mergeCell ref="P23:P24"/>
    <mergeCell ref="T23:T24"/>
    <mergeCell ref="A30:M30"/>
    <mergeCell ref="A31:M31"/>
    <mergeCell ref="O31:AA31"/>
    <mergeCell ref="B32:C32"/>
    <mergeCell ref="E32:G32"/>
    <mergeCell ref="H32:J32"/>
    <mergeCell ref="K32:M32"/>
    <mergeCell ref="P32:Q32"/>
    <mergeCell ref="S32:U32"/>
    <mergeCell ref="V32:X32"/>
    <mergeCell ref="B34:C34"/>
    <mergeCell ref="E34:G34"/>
    <mergeCell ref="K34:M34"/>
    <mergeCell ref="P34:Q34"/>
    <mergeCell ref="S34:U34"/>
    <mergeCell ref="Y34:AA34"/>
    <mergeCell ref="Y32:AA32"/>
    <mergeCell ref="B33:C33"/>
    <mergeCell ref="E33:G33"/>
    <mergeCell ref="K33:M33"/>
    <mergeCell ref="P33:Q33"/>
    <mergeCell ref="S33:U33"/>
    <mergeCell ref="Y33:AA33"/>
    <mergeCell ref="B36:C36"/>
    <mergeCell ref="E36:G36"/>
    <mergeCell ref="K36:M36"/>
    <mergeCell ref="P36:Q36"/>
    <mergeCell ref="S36:U36"/>
    <mergeCell ref="Y36:AA36"/>
    <mergeCell ref="B35:C35"/>
    <mergeCell ref="E35:G35"/>
    <mergeCell ref="K35:M35"/>
    <mergeCell ref="P35:Q35"/>
    <mergeCell ref="S35:U35"/>
    <mergeCell ref="Y35:AA35"/>
    <mergeCell ref="B38:C38"/>
    <mergeCell ref="E38:G38"/>
    <mergeCell ref="K38:M38"/>
    <mergeCell ref="P38:Q38"/>
    <mergeCell ref="S38:U38"/>
    <mergeCell ref="Y38:AA38"/>
    <mergeCell ref="B37:C37"/>
    <mergeCell ref="E37:G37"/>
    <mergeCell ref="K37:M37"/>
    <mergeCell ref="P37:Q37"/>
    <mergeCell ref="S37:U37"/>
    <mergeCell ref="Y37:AA37"/>
    <mergeCell ref="B40:C40"/>
    <mergeCell ref="E40:G40"/>
    <mergeCell ref="K40:M40"/>
    <mergeCell ref="P40:Q40"/>
    <mergeCell ref="S40:U40"/>
    <mergeCell ref="Y40:AA40"/>
    <mergeCell ref="B39:C39"/>
    <mergeCell ref="E39:G39"/>
    <mergeCell ref="K39:M39"/>
    <mergeCell ref="P39:Q39"/>
    <mergeCell ref="S39:U39"/>
    <mergeCell ref="Y39:AA39"/>
    <mergeCell ref="B42:C42"/>
    <mergeCell ref="E42:G42"/>
    <mergeCell ref="K42:M42"/>
    <mergeCell ref="P42:Q42"/>
    <mergeCell ref="S42:U42"/>
    <mergeCell ref="Y42:AA42"/>
    <mergeCell ref="B41:C41"/>
    <mergeCell ref="E41:G41"/>
    <mergeCell ref="K41:M41"/>
    <mergeCell ref="P41:Q41"/>
    <mergeCell ref="S41:U41"/>
    <mergeCell ref="Y41:AA41"/>
    <mergeCell ref="B44:C44"/>
    <mergeCell ref="E44:G44"/>
    <mergeCell ref="K44:M44"/>
    <mergeCell ref="P44:Q44"/>
    <mergeCell ref="S44:U44"/>
    <mergeCell ref="Y44:AA44"/>
    <mergeCell ref="B43:C43"/>
    <mergeCell ref="E43:G43"/>
    <mergeCell ref="K43:M43"/>
    <mergeCell ref="P43:Q43"/>
    <mergeCell ref="S43:U43"/>
    <mergeCell ref="Y43:AA43"/>
    <mergeCell ref="B46:C46"/>
    <mergeCell ref="E46:G46"/>
    <mergeCell ref="K46:M46"/>
    <mergeCell ref="P46:Q46"/>
    <mergeCell ref="S46:U46"/>
    <mergeCell ref="Y46:AA46"/>
    <mergeCell ref="B45:C45"/>
    <mergeCell ref="E45:G45"/>
    <mergeCell ref="K45:M45"/>
    <mergeCell ref="P45:Q45"/>
    <mergeCell ref="S45:U45"/>
    <mergeCell ref="Y45:AA45"/>
    <mergeCell ref="A51:C51"/>
    <mergeCell ref="E51:Q51"/>
    <mergeCell ref="B48:C48"/>
    <mergeCell ref="E48:G48"/>
    <mergeCell ref="K48:M48"/>
    <mergeCell ref="P48:Q48"/>
    <mergeCell ref="S48:U48"/>
    <mergeCell ref="Y48:AA48"/>
    <mergeCell ref="B47:C47"/>
    <mergeCell ref="E47:G47"/>
    <mergeCell ref="K47:M47"/>
    <mergeCell ref="P47:Q47"/>
    <mergeCell ref="S47:U47"/>
    <mergeCell ref="Y47:AA47"/>
  </mergeCells>
  <printOptions horizontalCentered="1"/>
  <pageMargins left="0.31496062992125984" right="0.11811023622047245" top="0.5511811023622047" bottom="0.35433070866141736" header="0.31496062992125984" footer="0.31496062992125984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S63"/>
  <sheetViews>
    <sheetView view="pageBreakPreview" zoomScale="120" zoomScaleSheetLayoutView="120" zoomScalePageLayoutView="0" workbookViewId="0" topLeftCell="A1">
      <selection activeCell="A1" sqref="A1:AN1"/>
    </sheetView>
  </sheetViews>
  <sheetFormatPr defaultColWidth="9.00390625" defaultRowHeight="15"/>
  <cols>
    <col min="1" max="1" width="0.71875" style="229" customWidth="1"/>
    <col min="2" max="2" width="13.421875" style="229" customWidth="1"/>
    <col min="3" max="32" width="2.00390625" style="229" customWidth="1"/>
    <col min="33" max="37" width="2.00390625" style="223" customWidth="1"/>
    <col min="38" max="16384" width="9.00390625" style="223" customWidth="1"/>
  </cols>
  <sheetData>
    <row r="1" spans="1:40" s="221" customFormat="1" ht="30.75" customHeight="1">
      <c r="A1" s="447" t="s">
        <v>162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  <c r="AN1" s="448"/>
    </row>
    <row r="2" spans="1:35" ht="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H2" s="224"/>
      <c r="AI2" s="225"/>
    </row>
    <row r="3" spans="1:40" ht="24" customHeight="1">
      <c r="A3" s="449" t="s">
        <v>135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50"/>
      <c r="AM3" s="450"/>
      <c r="AN3" s="450"/>
    </row>
    <row r="4" spans="1:45" s="228" customFormat="1" ht="14.25">
      <c r="A4" s="487" t="s">
        <v>163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227"/>
      <c r="AP4" s="226"/>
      <c r="AR4" s="224"/>
      <c r="AS4" s="225"/>
    </row>
    <row r="5" spans="2:32" ht="9" customHeight="1">
      <c r="B5" s="230"/>
      <c r="C5" s="451"/>
      <c r="D5" s="451"/>
      <c r="E5" s="451"/>
      <c r="F5" s="451"/>
      <c r="G5" s="451"/>
      <c r="H5" s="452"/>
      <c r="I5" s="451"/>
      <c r="J5" s="451"/>
      <c r="K5" s="451"/>
      <c r="L5" s="451"/>
      <c r="M5" s="453"/>
      <c r="N5" s="453"/>
      <c r="O5" s="453"/>
      <c r="P5" s="453"/>
      <c r="Q5" s="453"/>
      <c r="R5" s="454"/>
      <c r="S5" s="453"/>
      <c r="T5" s="453"/>
      <c r="U5" s="453"/>
      <c r="V5" s="453"/>
      <c r="W5" s="451"/>
      <c r="AB5" s="231"/>
      <c r="AC5" s="455"/>
      <c r="AD5" s="456"/>
      <c r="AE5" s="456"/>
      <c r="AF5" s="232"/>
    </row>
    <row r="6" spans="1:35" ht="14.25">
      <c r="A6" s="233"/>
      <c r="B6" s="234" t="s">
        <v>136</v>
      </c>
      <c r="C6" s="457" t="str">
        <f>(B7)</f>
        <v>春野U-12</v>
      </c>
      <c r="D6" s="457"/>
      <c r="E6" s="457"/>
      <c r="F6" s="457"/>
      <c r="G6" s="457"/>
      <c r="H6" s="457" t="str">
        <f>B8</f>
        <v>一宮東U-12</v>
      </c>
      <c r="I6" s="457"/>
      <c r="J6" s="457"/>
      <c r="K6" s="457"/>
      <c r="L6" s="457"/>
      <c r="M6" s="457" t="str">
        <f>(B9)</f>
        <v>十津三里U-12</v>
      </c>
      <c r="N6" s="457"/>
      <c r="O6" s="457"/>
      <c r="P6" s="457"/>
      <c r="Q6" s="457"/>
      <c r="R6" s="457" t="str">
        <f>(B10)</f>
        <v>UNO U-12</v>
      </c>
      <c r="S6" s="457"/>
      <c r="T6" s="457"/>
      <c r="U6" s="457"/>
      <c r="V6" s="458"/>
      <c r="W6" s="459" t="s">
        <v>137</v>
      </c>
      <c r="X6" s="460"/>
      <c r="Y6" s="460" t="s">
        <v>138</v>
      </c>
      <c r="Z6" s="460"/>
      <c r="AA6" s="460" t="s">
        <v>139</v>
      </c>
      <c r="AB6" s="460"/>
      <c r="AC6" s="460" t="s">
        <v>140</v>
      </c>
      <c r="AD6" s="460"/>
      <c r="AE6" s="460" t="s">
        <v>141</v>
      </c>
      <c r="AF6" s="460"/>
      <c r="AH6" s="224"/>
      <c r="AI6" s="225"/>
    </row>
    <row r="7" spans="1:39" ht="13.5">
      <c r="A7" s="233"/>
      <c r="B7" s="235" t="str">
        <f>'高学年（リンク戦）'!$A$12</f>
        <v>春野U-12</v>
      </c>
      <c r="C7" s="443"/>
      <c r="D7" s="443"/>
      <c r="E7" s="443"/>
      <c r="F7" s="443"/>
      <c r="G7" s="443"/>
      <c r="H7" s="236">
        <v>1</v>
      </c>
      <c r="I7" s="237" t="str">
        <f>IF(J7&gt;L7,"○",IF(J7&lt;L7,"×","△"))</f>
        <v>△</v>
      </c>
      <c r="J7" s="238">
        <f>'高学年（リンク戦）'!H33</f>
        <v>0</v>
      </c>
      <c r="K7" s="239" t="s">
        <v>142</v>
      </c>
      <c r="L7" s="238">
        <f>'高学年（リンク戦）'!J33</f>
        <v>0</v>
      </c>
      <c r="M7" s="444"/>
      <c r="N7" s="444"/>
      <c r="O7" s="444"/>
      <c r="P7" s="444"/>
      <c r="Q7" s="444"/>
      <c r="R7" s="236">
        <f>C10</f>
        <v>3</v>
      </c>
      <c r="S7" s="237" t="str">
        <f>IF(T7&gt;V7,"○",IF(T7&lt;V7,"×","△"))</f>
        <v>△</v>
      </c>
      <c r="T7" s="238">
        <f>G10</f>
        <v>0</v>
      </c>
      <c r="U7" s="239" t="s">
        <v>143</v>
      </c>
      <c r="V7" s="240">
        <f>E10</f>
        <v>0</v>
      </c>
      <c r="W7" s="445">
        <f>SUM(COUNTIF(C7:V7,"○")*3,COUNTIF(C7:V7,"△"))</f>
        <v>2</v>
      </c>
      <c r="X7" s="446"/>
      <c r="Y7" s="445">
        <f>AA7-AC7</f>
        <v>0</v>
      </c>
      <c r="Z7" s="446"/>
      <c r="AA7" s="445">
        <f>SUM(J7,T7)</f>
        <v>0</v>
      </c>
      <c r="AB7" s="446"/>
      <c r="AC7" s="446">
        <f>SUM(L7,V7)</f>
        <v>0</v>
      </c>
      <c r="AD7" s="446"/>
      <c r="AE7" s="461">
        <f>RANK(W7,W7:X10,0)</f>
        <v>2</v>
      </c>
      <c r="AF7" s="461"/>
      <c r="AH7" s="224"/>
      <c r="AI7" s="225"/>
      <c r="AL7" s="241" t="s">
        <v>144</v>
      </c>
      <c r="AM7" s="227" t="s">
        <v>145</v>
      </c>
    </row>
    <row r="8" spans="1:35" ht="13.5">
      <c r="A8" s="233"/>
      <c r="B8" s="326" t="str">
        <f>'高学年（リンク戦）'!$A$17</f>
        <v>一宮東U-12</v>
      </c>
      <c r="C8" s="236">
        <f>H7</f>
        <v>1</v>
      </c>
      <c r="D8" s="237" t="str">
        <f>IF(E8&gt;G8,"○",IF(E8&lt;G8,"×","△"))</f>
        <v>△</v>
      </c>
      <c r="E8" s="238">
        <f>L7</f>
        <v>0</v>
      </c>
      <c r="F8" s="239" t="s">
        <v>143</v>
      </c>
      <c r="G8" s="238">
        <f>J7</f>
        <v>0</v>
      </c>
      <c r="H8" s="444"/>
      <c r="I8" s="444"/>
      <c r="J8" s="444"/>
      <c r="K8" s="444"/>
      <c r="L8" s="444"/>
      <c r="M8" s="236">
        <v>4</v>
      </c>
      <c r="N8" s="237" t="str">
        <f>IF(O8&gt;Q8,"○",IF(O8&lt;Q8,"×","△"))</f>
        <v>○</v>
      </c>
      <c r="O8" s="238">
        <f>'高学年（リンク戦）'!H37</f>
        <v>4</v>
      </c>
      <c r="P8" s="239" t="s">
        <v>142</v>
      </c>
      <c r="Q8" s="238">
        <f>'高学年（リンク戦）'!J37</f>
        <v>0</v>
      </c>
      <c r="R8" s="444"/>
      <c r="S8" s="444"/>
      <c r="T8" s="444"/>
      <c r="U8" s="444"/>
      <c r="V8" s="462"/>
      <c r="W8" s="445">
        <f>SUM(COUNTIF(C8:V8,"○")*3,COUNTIF(C8:V8,"△"))</f>
        <v>4</v>
      </c>
      <c r="X8" s="446"/>
      <c r="Y8" s="463">
        <f>AA8-AC8</f>
        <v>4</v>
      </c>
      <c r="Z8" s="464"/>
      <c r="AA8" s="463">
        <f>SUM(E8,O8)</f>
        <v>4</v>
      </c>
      <c r="AB8" s="464"/>
      <c r="AC8" s="465">
        <f>SUM(G8,Q8)</f>
        <v>0</v>
      </c>
      <c r="AD8" s="465"/>
      <c r="AE8" s="466">
        <f>RANK(W8,W7:X10,0)</f>
        <v>1</v>
      </c>
      <c r="AF8" s="466"/>
      <c r="AH8" s="224"/>
      <c r="AI8" s="225"/>
    </row>
    <row r="9" spans="1:35" ht="13.5">
      <c r="A9" s="233"/>
      <c r="B9" s="237" t="str">
        <f>'高学年（リンク戦）'!$E$17</f>
        <v>十津三里U-12</v>
      </c>
      <c r="C9" s="444"/>
      <c r="D9" s="444"/>
      <c r="E9" s="444"/>
      <c r="F9" s="444"/>
      <c r="G9" s="444"/>
      <c r="H9" s="236">
        <f>M8</f>
        <v>4</v>
      </c>
      <c r="I9" s="237" t="str">
        <f>IF(J9&gt;L9,"○",IF(J9&lt;L9,"×","△"))</f>
        <v>×</v>
      </c>
      <c r="J9" s="238">
        <f>Q8</f>
        <v>0</v>
      </c>
      <c r="K9" s="239" t="s">
        <v>143</v>
      </c>
      <c r="L9" s="238">
        <f>O8</f>
        <v>4</v>
      </c>
      <c r="M9" s="444"/>
      <c r="N9" s="444"/>
      <c r="O9" s="444"/>
      <c r="P9" s="444"/>
      <c r="Q9" s="444"/>
      <c r="R9" s="236">
        <v>2</v>
      </c>
      <c r="S9" s="237" t="str">
        <f>IF(T9&gt;V9,"○",IF(T9&lt;V9,"×","△"))</f>
        <v>△</v>
      </c>
      <c r="T9" s="238">
        <f>'高学年（リンク戦）'!H34</f>
        <v>0</v>
      </c>
      <c r="U9" s="239" t="s">
        <v>142</v>
      </c>
      <c r="V9" s="240">
        <f>'高学年（リンク戦）'!J34</f>
        <v>0</v>
      </c>
      <c r="W9" s="445">
        <f>SUM(COUNTIF(C9:V9,"○")*3,COUNTIF(C9:V9,"△"))</f>
        <v>1</v>
      </c>
      <c r="X9" s="446"/>
      <c r="Y9" s="470">
        <f>AA9-AC9</f>
        <v>-4</v>
      </c>
      <c r="Z9" s="471"/>
      <c r="AA9" s="465">
        <f>SUM(J9,T9)</f>
        <v>0</v>
      </c>
      <c r="AB9" s="465"/>
      <c r="AC9" s="471">
        <f>SUM(L9,V9)</f>
        <v>4</v>
      </c>
      <c r="AD9" s="465"/>
      <c r="AE9" s="467">
        <f>RANK(W9,W7:X10,0)</f>
        <v>4</v>
      </c>
      <c r="AF9" s="467"/>
      <c r="AH9" s="224"/>
      <c r="AI9" s="225"/>
    </row>
    <row r="10" spans="1:34" ht="13.5">
      <c r="A10" s="233"/>
      <c r="B10" s="237" t="str">
        <f>'高学年（リンク戦）'!$E$12</f>
        <v>UNO U-12</v>
      </c>
      <c r="C10" s="236">
        <v>3</v>
      </c>
      <c r="D10" s="237" t="str">
        <f>IF(E10&gt;G10,"○",IF(E10&lt;G10,"×","△"))</f>
        <v>△</v>
      </c>
      <c r="E10" s="238">
        <f>'高学年（リンク戦）'!H36</f>
        <v>0</v>
      </c>
      <c r="F10" s="237" t="s">
        <v>142</v>
      </c>
      <c r="G10" s="238">
        <f>'高学年（リンク戦）'!J36</f>
        <v>0</v>
      </c>
      <c r="H10" s="444"/>
      <c r="I10" s="444"/>
      <c r="J10" s="444"/>
      <c r="K10" s="444"/>
      <c r="L10" s="444"/>
      <c r="M10" s="236">
        <f>R9</f>
        <v>2</v>
      </c>
      <c r="N10" s="237" t="str">
        <f>IF(O10&gt;Q10,"○",IF(O10&lt;Q10,"×","△"))</f>
        <v>△</v>
      </c>
      <c r="O10" s="238">
        <f>V9</f>
        <v>0</v>
      </c>
      <c r="P10" s="239" t="s">
        <v>143</v>
      </c>
      <c r="Q10" s="238">
        <f>T9</f>
        <v>0</v>
      </c>
      <c r="R10" s="468"/>
      <c r="S10" s="468"/>
      <c r="T10" s="468"/>
      <c r="U10" s="468"/>
      <c r="V10" s="469"/>
      <c r="W10" s="445">
        <f>SUM(COUNTIF(C10:V10,"○")*3,COUNTIF(C10:V10,"△"))</f>
        <v>2</v>
      </c>
      <c r="X10" s="446"/>
      <c r="Y10" s="470">
        <f>AA10-AC10</f>
        <v>0</v>
      </c>
      <c r="Z10" s="471"/>
      <c r="AA10" s="465">
        <f>SUM(E10,O10)</f>
        <v>0</v>
      </c>
      <c r="AB10" s="465"/>
      <c r="AC10" s="471">
        <f>SUM(G10,Q10)</f>
        <v>0</v>
      </c>
      <c r="AD10" s="470"/>
      <c r="AE10" s="467">
        <f>RANK(W10,W7:X10,0)</f>
        <v>2</v>
      </c>
      <c r="AF10" s="467"/>
      <c r="AH10" s="224"/>
    </row>
    <row r="11" spans="1:34" ht="13.5">
      <c r="A11" s="23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472"/>
      <c r="S11" s="472"/>
      <c r="T11" s="472"/>
      <c r="U11" s="472"/>
      <c r="V11" s="472"/>
      <c r="W11" s="244"/>
      <c r="X11" s="244"/>
      <c r="Y11" s="244"/>
      <c r="Z11" s="244"/>
      <c r="AA11" s="244"/>
      <c r="AB11" s="244"/>
      <c r="AC11" s="233"/>
      <c r="AD11" s="233"/>
      <c r="AE11" s="245"/>
      <c r="AF11" s="245"/>
      <c r="AH11" s="246"/>
    </row>
    <row r="12" spans="1:35" ht="14.25">
      <c r="A12" s="233"/>
      <c r="B12" s="234" t="s">
        <v>146</v>
      </c>
      <c r="C12" s="457" t="str">
        <f>(B13)</f>
        <v>万々</v>
      </c>
      <c r="D12" s="457"/>
      <c r="E12" s="457"/>
      <c r="F12" s="457"/>
      <c r="G12" s="457"/>
      <c r="H12" s="457" t="str">
        <f>B14</f>
        <v>介良U-12B</v>
      </c>
      <c r="I12" s="457"/>
      <c r="J12" s="457"/>
      <c r="K12" s="457"/>
      <c r="L12" s="457"/>
      <c r="M12" s="457" t="str">
        <f>(B15)</f>
        <v>潮江U-11</v>
      </c>
      <c r="N12" s="457"/>
      <c r="O12" s="457"/>
      <c r="P12" s="457"/>
      <c r="Q12" s="457"/>
      <c r="R12" s="457" t="str">
        <f>(B16)</f>
        <v>大津U-11</v>
      </c>
      <c r="S12" s="457"/>
      <c r="T12" s="457"/>
      <c r="U12" s="457"/>
      <c r="V12" s="458"/>
      <c r="W12" s="459" t="s">
        <v>137</v>
      </c>
      <c r="X12" s="460"/>
      <c r="Y12" s="460" t="s">
        <v>138</v>
      </c>
      <c r="Z12" s="460"/>
      <c r="AA12" s="460" t="s">
        <v>139</v>
      </c>
      <c r="AB12" s="460"/>
      <c r="AC12" s="460" t="s">
        <v>140</v>
      </c>
      <c r="AD12" s="460"/>
      <c r="AE12" s="460" t="s">
        <v>141</v>
      </c>
      <c r="AF12" s="460"/>
      <c r="AH12" s="224"/>
      <c r="AI12" s="225"/>
    </row>
    <row r="13" spans="1:35" ht="13.5">
      <c r="A13" s="233"/>
      <c r="B13" s="235" t="str">
        <f>'高学年（リンク戦）'!$H$12</f>
        <v>万々</v>
      </c>
      <c r="C13" s="443"/>
      <c r="D13" s="443"/>
      <c r="E13" s="443"/>
      <c r="F13" s="443"/>
      <c r="G13" s="443"/>
      <c r="H13" s="236">
        <v>5</v>
      </c>
      <c r="I13" s="237" t="str">
        <f>IF(J13&gt;L13,"○",IF(J13&lt;L13,"×","△"))</f>
        <v>△</v>
      </c>
      <c r="J13" s="238">
        <f>'高学年（リンク戦）'!H35</f>
        <v>0</v>
      </c>
      <c r="K13" s="239" t="s">
        <v>142</v>
      </c>
      <c r="L13" s="238">
        <f>'高学年（リンク戦）'!J35</f>
        <v>0</v>
      </c>
      <c r="M13" s="444"/>
      <c r="N13" s="444"/>
      <c r="O13" s="444"/>
      <c r="P13" s="444"/>
      <c r="Q13" s="444"/>
      <c r="R13" s="236">
        <f>C16</f>
        <v>7</v>
      </c>
      <c r="S13" s="237" t="str">
        <f>IF(T13&gt;V13,"○",IF(T13&lt;V13,"×","△"))</f>
        <v>×</v>
      </c>
      <c r="T13" s="238">
        <f>G16</f>
        <v>0</v>
      </c>
      <c r="U13" s="239" t="s">
        <v>143</v>
      </c>
      <c r="V13" s="240">
        <f>E16</f>
        <v>3</v>
      </c>
      <c r="W13" s="445">
        <f>SUM(COUNTIF(C13:V13,"○")*3,COUNTIF(C13:V13,"△"))</f>
        <v>1</v>
      </c>
      <c r="X13" s="446"/>
      <c r="Y13" s="445">
        <f>AA13-AC13</f>
        <v>-3</v>
      </c>
      <c r="Z13" s="446"/>
      <c r="AA13" s="445">
        <f>SUM(J13,T13)</f>
        <v>0</v>
      </c>
      <c r="AB13" s="446"/>
      <c r="AC13" s="446">
        <f>SUM(L13,V13)</f>
        <v>3</v>
      </c>
      <c r="AD13" s="446"/>
      <c r="AE13" s="461">
        <f>RANK(W13,W13:X16,0)</f>
        <v>3</v>
      </c>
      <c r="AF13" s="461"/>
      <c r="AH13" s="224"/>
      <c r="AI13" s="225"/>
    </row>
    <row r="14" spans="1:35" ht="13.5">
      <c r="A14" s="233"/>
      <c r="B14" s="242" t="str">
        <f>'高学年（リンク戦）'!$H$17</f>
        <v>介良U-12B</v>
      </c>
      <c r="C14" s="236">
        <f>H13</f>
        <v>5</v>
      </c>
      <c r="D14" s="237" t="str">
        <f>IF(E14&gt;G14,"○",IF(E14&lt;G14,"×","△"))</f>
        <v>△</v>
      </c>
      <c r="E14" s="238">
        <f>L13</f>
        <v>0</v>
      </c>
      <c r="F14" s="239" t="s">
        <v>143</v>
      </c>
      <c r="G14" s="238">
        <f>J13</f>
        <v>0</v>
      </c>
      <c r="H14" s="444"/>
      <c r="I14" s="444"/>
      <c r="J14" s="444"/>
      <c r="K14" s="444"/>
      <c r="L14" s="444"/>
      <c r="M14" s="236">
        <v>8</v>
      </c>
      <c r="N14" s="237" t="str">
        <f>IF(O14&gt;Q14,"○",IF(O14&lt;Q14,"×","△"))</f>
        <v>×</v>
      </c>
      <c r="O14" s="238">
        <f>'高学年（リンク戦）'!H39</f>
        <v>0</v>
      </c>
      <c r="P14" s="239" t="s">
        <v>142</v>
      </c>
      <c r="Q14" s="238">
        <f>'高学年（リンク戦）'!J39</f>
        <v>3</v>
      </c>
      <c r="R14" s="444"/>
      <c r="S14" s="444"/>
      <c r="T14" s="444"/>
      <c r="U14" s="444"/>
      <c r="V14" s="462"/>
      <c r="W14" s="445">
        <f>SUM(COUNTIF(C14:V14,"○")*3,COUNTIF(C14:V14,"△"))</f>
        <v>1</v>
      </c>
      <c r="X14" s="446"/>
      <c r="Y14" s="463">
        <f>AA14-AC14</f>
        <v>-3</v>
      </c>
      <c r="Z14" s="464"/>
      <c r="AA14" s="463">
        <f>SUM(E14,O14)</f>
        <v>0</v>
      </c>
      <c r="AB14" s="464"/>
      <c r="AC14" s="465">
        <f>SUM(G14,Q14)</f>
        <v>3</v>
      </c>
      <c r="AD14" s="465"/>
      <c r="AE14" s="467">
        <f>RANK(W14,W13:X16,0)</f>
        <v>3</v>
      </c>
      <c r="AF14" s="467"/>
      <c r="AH14" s="224"/>
      <c r="AI14" s="225"/>
    </row>
    <row r="15" spans="1:35" ht="13.5">
      <c r="A15" s="233"/>
      <c r="B15" s="237" t="str">
        <f>'高学年（リンク戦）'!$L$17</f>
        <v>潮江U-11</v>
      </c>
      <c r="C15" s="444"/>
      <c r="D15" s="444"/>
      <c r="E15" s="444"/>
      <c r="F15" s="444"/>
      <c r="G15" s="444"/>
      <c r="H15" s="236">
        <f>M14</f>
        <v>8</v>
      </c>
      <c r="I15" s="237" t="str">
        <f>IF(J15&gt;L15,"○",IF(J15&lt;L15,"×","△"))</f>
        <v>○</v>
      </c>
      <c r="J15" s="238">
        <f>Q14</f>
        <v>3</v>
      </c>
      <c r="K15" s="239" t="s">
        <v>147</v>
      </c>
      <c r="L15" s="238">
        <f>O14</f>
        <v>0</v>
      </c>
      <c r="M15" s="444"/>
      <c r="N15" s="444"/>
      <c r="O15" s="444"/>
      <c r="P15" s="444"/>
      <c r="Q15" s="444"/>
      <c r="R15" s="236">
        <v>6</v>
      </c>
      <c r="S15" s="237" t="str">
        <f>IF(T15&gt;V15,"○",IF(T15&lt;V15,"×","△"))</f>
        <v>×</v>
      </c>
      <c r="T15" s="238">
        <f>'高学年（リンク戦）'!H41</f>
        <v>0</v>
      </c>
      <c r="U15" s="239" t="s">
        <v>164</v>
      </c>
      <c r="V15" s="240">
        <f>'高学年（リンク戦）'!J41</f>
        <v>1</v>
      </c>
      <c r="W15" s="445">
        <f>SUM(COUNTIF(C15:V15,"○")*3,COUNTIF(C15:V15,"△"))</f>
        <v>3</v>
      </c>
      <c r="X15" s="446"/>
      <c r="Y15" s="470">
        <f>AA15-AC15</f>
        <v>2</v>
      </c>
      <c r="Z15" s="471"/>
      <c r="AA15" s="465">
        <f>SUM(J15,T15)</f>
        <v>3</v>
      </c>
      <c r="AB15" s="465"/>
      <c r="AC15" s="471">
        <f>SUM(L15,V15)</f>
        <v>1</v>
      </c>
      <c r="AD15" s="465"/>
      <c r="AE15" s="467">
        <f>RANK(W15,W13:X16,0)</f>
        <v>2</v>
      </c>
      <c r="AF15" s="467"/>
      <c r="AH15" s="224"/>
      <c r="AI15" s="225"/>
    </row>
    <row r="16" spans="1:34" ht="13.5">
      <c r="A16" s="233"/>
      <c r="B16" s="327" t="str">
        <f>'高学年（リンク戦）'!$L$12</f>
        <v>大津U-11</v>
      </c>
      <c r="C16" s="236">
        <v>7</v>
      </c>
      <c r="D16" s="237" t="str">
        <f>IF(E16&gt;G16,"○",IF(E16&lt;G16,"×","△"))</f>
        <v>○</v>
      </c>
      <c r="E16" s="238">
        <f>'高学年（リンク戦）'!H38</f>
        <v>3</v>
      </c>
      <c r="F16" s="237" t="s">
        <v>142</v>
      </c>
      <c r="G16" s="238">
        <f>'高学年（リンク戦）'!J38</f>
        <v>0</v>
      </c>
      <c r="H16" s="444"/>
      <c r="I16" s="444"/>
      <c r="J16" s="444"/>
      <c r="K16" s="444"/>
      <c r="L16" s="444"/>
      <c r="M16" s="236">
        <f>R15</f>
        <v>6</v>
      </c>
      <c r="N16" s="237" t="str">
        <f>IF(O16&gt;Q16,"○",IF(O16&lt;Q16,"×","△"))</f>
        <v>○</v>
      </c>
      <c r="O16" s="238">
        <f>V15</f>
        <v>1</v>
      </c>
      <c r="P16" s="239" t="s">
        <v>148</v>
      </c>
      <c r="Q16" s="238">
        <f>T15</f>
        <v>0</v>
      </c>
      <c r="R16" s="468"/>
      <c r="S16" s="468"/>
      <c r="T16" s="468"/>
      <c r="U16" s="468"/>
      <c r="V16" s="469"/>
      <c r="W16" s="445">
        <f>SUM(COUNTIF(C16:V16,"○")*3,COUNTIF(C16:V16,"△"))</f>
        <v>6</v>
      </c>
      <c r="X16" s="446"/>
      <c r="Y16" s="470">
        <f>AA16-AC16</f>
        <v>4</v>
      </c>
      <c r="Z16" s="471"/>
      <c r="AA16" s="465">
        <f>SUM(E16,O16)</f>
        <v>4</v>
      </c>
      <c r="AB16" s="465"/>
      <c r="AC16" s="471">
        <f>SUM(G16,Q16)</f>
        <v>0</v>
      </c>
      <c r="AD16" s="470"/>
      <c r="AE16" s="466">
        <f>RANK(W16,W13:X16,0)</f>
        <v>1</v>
      </c>
      <c r="AF16" s="466"/>
      <c r="AH16" s="224"/>
    </row>
    <row r="17" spans="1:30" s="249" customFormat="1" ht="14.25">
      <c r="A17" s="244"/>
      <c r="B17" s="247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248"/>
      <c r="AD17" s="250"/>
    </row>
    <row r="18" spans="1:35" ht="14.25">
      <c r="A18" s="233"/>
      <c r="B18" s="234" t="s">
        <v>149</v>
      </c>
      <c r="C18" s="457" t="str">
        <f>(B19)</f>
        <v>横浜</v>
      </c>
      <c r="D18" s="457"/>
      <c r="E18" s="457"/>
      <c r="F18" s="457"/>
      <c r="G18" s="457"/>
      <c r="H18" s="457" t="str">
        <f>B20</f>
        <v>横内U-12</v>
      </c>
      <c r="I18" s="457"/>
      <c r="J18" s="457"/>
      <c r="K18" s="457"/>
      <c r="L18" s="457"/>
      <c r="M18" s="457" t="str">
        <f>(B21)</f>
        <v>十津三里U-11Ｔ</v>
      </c>
      <c r="N18" s="457"/>
      <c r="O18" s="457"/>
      <c r="P18" s="457"/>
      <c r="Q18" s="457"/>
      <c r="R18" s="457" t="str">
        <f>(B22)</f>
        <v>江陽U-11</v>
      </c>
      <c r="S18" s="457"/>
      <c r="T18" s="457"/>
      <c r="U18" s="457"/>
      <c r="V18" s="458"/>
      <c r="W18" s="459" t="s">
        <v>137</v>
      </c>
      <c r="X18" s="460"/>
      <c r="Y18" s="460" t="s">
        <v>138</v>
      </c>
      <c r="Z18" s="460"/>
      <c r="AA18" s="460" t="s">
        <v>139</v>
      </c>
      <c r="AB18" s="460"/>
      <c r="AC18" s="460" t="s">
        <v>140</v>
      </c>
      <c r="AD18" s="460"/>
      <c r="AE18" s="460" t="s">
        <v>141</v>
      </c>
      <c r="AF18" s="460"/>
      <c r="AH18" s="224"/>
      <c r="AI18" s="225"/>
    </row>
    <row r="19" spans="1:35" ht="13.5">
      <c r="A19" s="233"/>
      <c r="B19" s="235" t="str">
        <f>'高学年（リンク戦）'!$P$12</f>
        <v>横浜</v>
      </c>
      <c r="C19" s="443"/>
      <c r="D19" s="443"/>
      <c r="E19" s="443"/>
      <c r="F19" s="443"/>
      <c r="G19" s="443"/>
      <c r="H19" s="236">
        <v>21</v>
      </c>
      <c r="I19" s="237" t="str">
        <f>IF(J19&gt;L19,"○",IF(J19&lt;L19,"×","△"))</f>
        <v>×</v>
      </c>
      <c r="J19" s="238">
        <f>'高学年（リンク戦）'!V33</f>
        <v>1</v>
      </c>
      <c r="K19" s="239" t="s">
        <v>142</v>
      </c>
      <c r="L19" s="238">
        <f>'高学年（リンク戦）'!X33</f>
        <v>2</v>
      </c>
      <c r="M19" s="444"/>
      <c r="N19" s="444"/>
      <c r="O19" s="444"/>
      <c r="P19" s="444"/>
      <c r="Q19" s="444"/>
      <c r="R19" s="236">
        <f>C22</f>
        <v>23</v>
      </c>
      <c r="S19" s="237" t="str">
        <f>IF(T19&gt;V19,"○",IF(T19&lt;V19,"×","△"))</f>
        <v>×</v>
      </c>
      <c r="T19" s="238">
        <f>G22</f>
        <v>3</v>
      </c>
      <c r="U19" s="239" t="s">
        <v>150</v>
      </c>
      <c r="V19" s="240">
        <f>E22</f>
        <v>5</v>
      </c>
      <c r="W19" s="445">
        <f>SUM(COUNTIF(C19:V19,"○")*3,COUNTIF(C19:V19,"△"))</f>
        <v>0</v>
      </c>
      <c r="X19" s="446"/>
      <c r="Y19" s="445">
        <f>AA19-AC19</f>
        <v>-3</v>
      </c>
      <c r="Z19" s="446"/>
      <c r="AA19" s="445">
        <f>SUM(J19,T19)</f>
        <v>4</v>
      </c>
      <c r="AB19" s="446"/>
      <c r="AC19" s="446">
        <f>SUM(L19,V19)</f>
        <v>7</v>
      </c>
      <c r="AD19" s="446"/>
      <c r="AE19" s="461">
        <f>RANK(W19,W19:X22,0)</f>
        <v>3</v>
      </c>
      <c r="AF19" s="461"/>
      <c r="AH19" s="224"/>
      <c r="AI19" s="225"/>
    </row>
    <row r="20" spans="1:35" ht="13.5">
      <c r="A20" s="233"/>
      <c r="B20" s="328" t="str">
        <f>'高学年（リンク戦）'!$O$17</f>
        <v>横内U-12</v>
      </c>
      <c r="C20" s="236">
        <f>H19</f>
        <v>21</v>
      </c>
      <c r="D20" s="237" t="str">
        <f>IF(E20&gt;G20,"○",IF(E20&lt;G20,"×","△"))</f>
        <v>○</v>
      </c>
      <c r="E20" s="238">
        <f>L19</f>
        <v>2</v>
      </c>
      <c r="F20" s="239" t="s">
        <v>150</v>
      </c>
      <c r="G20" s="238">
        <f>J19</f>
        <v>1</v>
      </c>
      <c r="H20" s="444"/>
      <c r="I20" s="444"/>
      <c r="J20" s="444"/>
      <c r="K20" s="444"/>
      <c r="L20" s="444"/>
      <c r="M20" s="236">
        <v>24</v>
      </c>
      <c r="N20" s="237" t="str">
        <f>IF(O20&gt;Q20,"○",IF(O20&lt;Q20,"×","△"))</f>
        <v>○</v>
      </c>
      <c r="O20" s="238">
        <f>'高学年（リンク戦）'!V37</f>
        <v>3</v>
      </c>
      <c r="P20" s="239" t="s">
        <v>142</v>
      </c>
      <c r="Q20" s="238">
        <f>'高学年（リンク戦）'!X37</f>
        <v>0</v>
      </c>
      <c r="R20" s="444"/>
      <c r="S20" s="444"/>
      <c r="T20" s="444"/>
      <c r="U20" s="444"/>
      <c r="V20" s="462"/>
      <c r="W20" s="445">
        <f>SUM(COUNTIF(C20:V20,"○")*3,COUNTIF(C20:V20,"△"))</f>
        <v>6</v>
      </c>
      <c r="X20" s="446"/>
      <c r="Y20" s="463">
        <f>AA20-AC20</f>
        <v>4</v>
      </c>
      <c r="Z20" s="464"/>
      <c r="AA20" s="463">
        <f>SUM(E20,O20)</f>
        <v>5</v>
      </c>
      <c r="AB20" s="464"/>
      <c r="AC20" s="465">
        <f>SUM(G20,Q20)</f>
        <v>1</v>
      </c>
      <c r="AD20" s="465"/>
      <c r="AE20" s="466">
        <f>RANK(W20,W19:X22,0)</f>
        <v>1</v>
      </c>
      <c r="AF20" s="466"/>
      <c r="AH20" s="224"/>
      <c r="AI20" s="225"/>
    </row>
    <row r="21" spans="1:35" ht="13.5">
      <c r="A21" s="233"/>
      <c r="B21" s="252" t="str">
        <f>'高学年（リンク戦）'!$S$17</f>
        <v>十津三里U-11Ｔ</v>
      </c>
      <c r="C21" s="444"/>
      <c r="D21" s="444"/>
      <c r="E21" s="444"/>
      <c r="F21" s="444"/>
      <c r="G21" s="444"/>
      <c r="H21" s="236">
        <f>M20</f>
        <v>24</v>
      </c>
      <c r="I21" s="237" t="str">
        <f>IF(J21&gt;L21,"○",IF(J21&lt;L21,"×","△"))</f>
        <v>×</v>
      </c>
      <c r="J21" s="238">
        <f>Q20</f>
        <v>0</v>
      </c>
      <c r="K21" s="239" t="s">
        <v>150</v>
      </c>
      <c r="L21" s="238">
        <f>O20</f>
        <v>3</v>
      </c>
      <c r="M21" s="444"/>
      <c r="N21" s="444"/>
      <c r="O21" s="444"/>
      <c r="P21" s="444"/>
      <c r="Q21" s="444"/>
      <c r="R21" s="236">
        <v>22</v>
      </c>
      <c r="S21" s="237" t="str">
        <f>IF(T21&gt;V21,"○",IF(T21&lt;V21,"×","△"))</f>
        <v>×</v>
      </c>
      <c r="T21" s="238">
        <f>'高学年（リンク戦）'!V34</f>
        <v>2</v>
      </c>
      <c r="U21" s="239" t="s">
        <v>142</v>
      </c>
      <c r="V21" s="240">
        <f>'高学年（リンク戦）'!X34</f>
        <v>3</v>
      </c>
      <c r="W21" s="445">
        <f>SUM(COUNTIF(C21:V21,"○")*3,COUNTIF(C21:V21,"△"))</f>
        <v>0</v>
      </c>
      <c r="X21" s="446"/>
      <c r="Y21" s="470">
        <f>AA21-AC21</f>
        <v>-4</v>
      </c>
      <c r="Z21" s="471"/>
      <c r="AA21" s="465">
        <f>SUM(J21,T21)</f>
        <v>2</v>
      </c>
      <c r="AB21" s="465"/>
      <c r="AC21" s="471">
        <f>SUM(L21,V21)</f>
        <v>6</v>
      </c>
      <c r="AD21" s="465"/>
      <c r="AE21" s="467">
        <v>4</v>
      </c>
      <c r="AF21" s="467"/>
      <c r="AH21" s="224"/>
      <c r="AI21" s="225"/>
    </row>
    <row r="22" spans="1:34" ht="13.5">
      <c r="A22" s="233"/>
      <c r="B22" s="237" t="str">
        <f>'高学年（リンク戦）'!$S$12</f>
        <v>江陽U-11</v>
      </c>
      <c r="C22" s="236">
        <v>23</v>
      </c>
      <c r="D22" s="237" t="str">
        <f>IF(E22&gt;G22,"○",IF(E22&lt;G22,"×","△"))</f>
        <v>○</v>
      </c>
      <c r="E22" s="238">
        <f>'高学年（リンク戦）'!V36</f>
        <v>5</v>
      </c>
      <c r="F22" s="237" t="s">
        <v>142</v>
      </c>
      <c r="G22" s="238">
        <f>'高学年（リンク戦）'!X36</f>
        <v>3</v>
      </c>
      <c r="H22" s="444"/>
      <c r="I22" s="444"/>
      <c r="J22" s="444"/>
      <c r="K22" s="444"/>
      <c r="L22" s="444"/>
      <c r="M22" s="236">
        <f>R21</f>
        <v>22</v>
      </c>
      <c r="N22" s="237" t="str">
        <f>IF(O22&gt;Q22,"○",IF(O22&lt;Q22,"×","△"))</f>
        <v>○</v>
      </c>
      <c r="O22" s="238">
        <f>V21</f>
        <v>3</v>
      </c>
      <c r="P22" s="239" t="s">
        <v>151</v>
      </c>
      <c r="Q22" s="238">
        <f>T21</f>
        <v>2</v>
      </c>
      <c r="R22" s="468"/>
      <c r="S22" s="468"/>
      <c r="T22" s="468"/>
      <c r="U22" s="468"/>
      <c r="V22" s="469"/>
      <c r="W22" s="445">
        <f>SUM(COUNTIF(C22:V22,"○")*3,COUNTIF(C22:V22,"△"))</f>
        <v>6</v>
      </c>
      <c r="X22" s="446"/>
      <c r="Y22" s="470">
        <f>AA22-AC22</f>
        <v>3</v>
      </c>
      <c r="Z22" s="471"/>
      <c r="AA22" s="465">
        <f>SUM(E22,O22)</f>
        <v>8</v>
      </c>
      <c r="AB22" s="465"/>
      <c r="AC22" s="471">
        <f>SUM(G22,Q22)</f>
        <v>5</v>
      </c>
      <c r="AD22" s="470"/>
      <c r="AE22" s="467">
        <v>2</v>
      </c>
      <c r="AF22" s="467"/>
      <c r="AH22" s="224"/>
    </row>
    <row r="23" spans="1:30" s="249" customFormat="1" ht="13.5">
      <c r="A23" s="244"/>
      <c r="B23" s="243"/>
      <c r="C23" s="472"/>
      <c r="D23" s="472"/>
      <c r="E23" s="472"/>
      <c r="F23" s="472"/>
      <c r="G23" s="472"/>
      <c r="H23" s="243"/>
      <c r="I23" s="243"/>
      <c r="J23" s="243"/>
      <c r="K23" s="243"/>
      <c r="L23" s="243"/>
      <c r="M23" s="472"/>
      <c r="N23" s="472"/>
      <c r="O23" s="472"/>
      <c r="P23" s="472"/>
      <c r="Q23" s="472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244"/>
      <c r="AD23" s="250"/>
    </row>
    <row r="24" spans="1:35" ht="14.25">
      <c r="A24" s="233"/>
      <c r="B24" s="234" t="s">
        <v>152</v>
      </c>
      <c r="C24" s="457" t="str">
        <f>(B25)</f>
        <v>十津三里U-11M</v>
      </c>
      <c r="D24" s="457"/>
      <c r="E24" s="457"/>
      <c r="F24" s="457"/>
      <c r="G24" s="457"/>
      <c r="H24" s="457" t="str">
        <f>B26</f>
        <v>一宮東U-11</v>
      </c>
      <c r="I24" s="457"/>
      <c r="J24" s="457"/>
      <c r="K24" s="457"/>
      <c r="L24" s="457"/>
      <c r="M24" s="457" t="str">
        <f>(B27)</f>
        <v>小高坂</v>
      </c>
      <c r="N24" s="457"/>
      <c r="O24" s="457"/>
      <c r="P24" s="457"/>
      <c r="Q24" s="457"/>
      <c r="R24" s="457" t="str">
        <f>(B28)</f>
        <v>春野U-11</v>
      </c>
      <c r="S24" s="457"/>
      <c r="T24" s="457"/>
      <c r="U24" s="457"/>
      <c r="V24" s="458"/>
      <c r="W24" s="459" t="s">
        <v>137</v>
      </c>
      <c r="X24" s="460"/>
      <c r="Y24" s="460" t="s">
        <v>138</v>
      </c>
      <c r="Z24" s="460"/>
      <c r="AA24" s="460" t="s">
        <v>139</v>
      </c>
      <c r="AB24" s="460"/>
      <c r="AC24" s="460" t="s">
        <v>140</v>
      </c>
      <c r="AD24" s="460"/>
      <c r="AE24" s="460" t="s">
        <v>141</v>
      </c>
      <c r="AF24" s="460"/>
      <c r="AH24" s="224"/>
      <c r="AI24" s="225"/>
    </row>
    <row r="25" spans="1:35" ht="13.5">
      <c r="A25" s="233"/>
      <c r="B25" s="329" t="str">
        <f>'高学年（リンク戦）'!$V$12</f>
        <v>十津三里U-11M</v>
      </c>
      <c r="C25" s="443"/>
      <c r="D25" s="443"/>
      <c r="E25" s="443"/>
      <c r="F25" s="443"/>
      <c r="G25" s="443"/>
      <c r="H25" s="236">
        <v>25</v>
      </c>
      <c r="I25" s="237" t="str">
        <f>IF(J25&gt;L25,"○",IF(J25&lt;L25,"×","△"))</f>
        <v>○</v>
      </c>
      <c r="J25" s="238">
        <f>'高学年（リンク戦）'!V35</f>
        <v>4</v>
      </c>
      <c r="K25" s="239" t="s">
        <v>142</v>
      </c>
      <c r="L25" s="238">
        <f>'高学年（リンク戦）'!X35</f>
        <v>1</v>
      </c>
      <c r="M25" s="444"/>
      <c r="N25" s="444"/>
      <c r="O25" s="444"/>
      <c r="P25" s="444"/>
      <c r="Q25" s="444"/>
      <c r="R25" s="236">
        <f>C28</f>
        <v>27</v>
      </c>
      <c r="S25" s="237" t="str">
        <f>IF(T25&gt;V25,"○",IF(T25&lt;V25,"×","△"))</f>
        <v>○</v>
      </c>
      <c r="T25" s="238">
        <f>G28</f>
        <v>4</v>
      </c>
      <c r="U25" s="239" t="s">
        <v>150</v>
      </c>
      <c r="V25" s="240">
        <f>E28</f>
        <v>1</v>
      </c>
      <c r="W25" s="445">
        <f>SUM(COUNTIF(C25:V25,"○")*3,COUNTIF(C25:V25,"△"))</f>
        <v>6</v>
      </c>
      <c r="X25" s="446"/>
      <c r="Y25" s="445">
        <f>AA25-AC25</f>
        <v>6</v>
      </c>
      <c r="Z25" s="446"/>
      <c r="AA25" s="445">
        <f>SUM(J25,T25)</f>
        <v>8</v>
      </c>
      <c r="AB25" s="446"/>
      <c r="AC25" s="446">
        <f>SUM(L25,V25)</f>
        <v>2</v>
      </c>
      <c r="AD25" s="446"/>
      <c r="AE25" s="475">
        <f>RANK(W25,W25:X28,0)</f>
        <v>1</v>
      </c>
      <c r="AF25" s="475"/>
      <c r="AH25" s="224"/>
      <c r="AI25" s="225"/>
    </row>
    <row r="26" spans="1:35" ht="13.5">
      <c r="A26" s="233"/>
      <c r="B26" s="251" t="str">
        <f>'高学年（リンク戦）'!$V$17</f>
        <v>一宮東U-11</v>
      </c>
      <c r="C26" s="236">
        <f>H25</f>
        <v>25</v>
      </c>
      <c r="D26" s="237" t="str">
        <f>IF(E26&gt;G26,"○",IF(E26&lt;G26,"×","△"))</f>
        <v>×</v>
      </c>
      <c r="E26" s="238">
        <f>L25</f>
        <v>1</v>
      </c>
      <c r="F26" s="239" t="s">
        <v>150</v>
      </c>
      <c r="G26" s="238">
        <f>J25</f>
        <v>4</v>
      </c>
      <c r="H26" s="444"/>
      <c r="I26" s="444"/>
      <c r="J26" s="444"/>
      <c r="K26" s="444"/>
      <c r="L26" s="444"/>
      <c r="M26" s="236">
        <v>28</v>
      </c>
      <c r="N26" s="237" t="str">
        <f>IF(O26&gt;Q26,"○",IF(O26&lt;Q26,"×","△"))</f>
        <v>○</v>
      </c>
      <c r="O26" s="238">
        <f>'高学年（リンク戦）'!V39</f>
        <v>7</v>
      </c>
      <c r="P26" s="239" t="s">
        <v>142</v>
      </c>
      <c r="Q26" s="238">
        <f>'高学年（リンク戦）'!X39</f>
        <v>1</v>
      </c>
      <c r="R26" s="444"/>
      <c r="S26" s="444"/>
      <c r="T26" s="444"/>
      <c r="U26" s="444"/>
      <c r="V26" s="462"/>
      <c r="W26" s="445">
        <f>SUM(COUNTIF(C26:V26,"○")*3,COUNTIF(C26:V26,"△"))</f>
        <v>3</v>
      </c>
      <c r="X26" s="446"/>
      <c r="Y26" s="463">
        <f>AA26-AC26</f>
        <v>3</v>
      </c>
      <c r="Z26" s="464"/>
      <c r="AA26" s="463">
        <f>SUM(E26,O26)</f>
        <v>8</v>
      </c>
      <c r="AB26" s="464"/>
      <c r="AC26" s="465">
        <f>SUM(G26,Q26)</f>
        <v>5</v>
      </c>
      <c r="AD26" s="465"/>
      <c r="AE26" s="467">
        <f>RANK(W26,W25:X28,0)</f>
        <v>2</v>
      </c>
      <c r="AF26" s="467"/>
      <c r="AH26" s="224"/>
      <c r="AI26" s="225"/>
    </row>
    <row r="27" spans="1:35" ht="13.5">
      <c r="A27" s="233"/>
      <c r="B27" s="252" t="str">
        <f>'高学年（リンク戦）'!$Z$17</f>
        <v>小高坂</v>
      </c>
      <c r="C27" s="444"/>
      <c r="D27" s="444"/>
      <c r="E27" s="444"/>
      <c r="F27" s="444"/>
      <c r="G27" s="444"/>
      <c r="H27" s="236">
        <f>M26</f>
        <v>28</v>
      </c>
      <c r="I27" s="237" t="str">
        <f>IF(J27&gt;L27,"○",IF(J27&lt;L27,"×","△"))</f>
        <v>×</v>
      </c>
      <c r="J27" s="238">
        <f>Q26</f>
        <v>1</v>
      </c>
      <c r="K27" s="239" t="s">
        <v>150</v>
      </c>
      <c r="L27" s="238">
        <f>O26</f>
        <v>7</v>
      </c>
      <c r="M27" s="444"/>
      <c r="N27" s="444"/>
      <c r="O27" s="444"/>
      <c r="P27" s="444"/>
      <c r="Q27" s="444"/>
      <c r="R27" s="236">
        <v>26</v>
      </c>
      <c r="S27" s="237" t="str">
        <f>IF(T27&gt;V27,"○",IF(T27&lt;V27,"×","△"))</f>
        <v>×</v>
      </c>
      <c r="T27" s="238">
        <f>'高学年（リンク戦）'!V41</f>
        <v>3</v>
      </c>
      <c r="U27" s="239" t="s">
        <v>142</v>
      </c>
      <c r="V27" s="240">
        <f>'高学年（リンク戦）'!X41</f>
        <v>6</v>
      </c>
      <c r="W27" s="445">
        <f>SUM(COUNTIF(C27:V27,"○")*3,COUNTIF(C27:V27,"△"))</f>
        <v>0</v>
      </c>
      <c r="X27" s="446"/>
      <c r="Y27" s="470">
        <f>AA27-AC27</f>
        <v>-9</v>
      </c>
      <c r="Z27" s="471"/>
      <c r="AA27" s="465">
        <f>SUM(J27,T27)</f>
        <v>4</v>
      </c>
      <c r="AB27" s="465"/>
      <c r="AC27" s="471">
        <f>SUM(L27,V27)</f>
        <v>13</v>
      </c>
      <c r="AD27" s="465"/>
      <c r="AE27" s="467">
        <f>RANK(W27,W25:X28,0)</f>
        <v>4</v>
      </c>
      <c r="AF27" s="467"/>
      <c r="AH27" s="224"/>
      <c r="AI27" s="225"/>
    </row>
    <row r="28" spans="1:34" ht="13.5">
      <c r="A28" s="233"/>
      <c r="B28" s="237" t="str">
        <f>'高学年（リンク戦）'!$Z$12</f>
        <v>春野U-11</v>
      </c>
      <c r="C28" s="236">
        <v>27</v>
      </c>
      <c r="D28" s="237" t="str">
        <f>IF(E28&gt;G28,"○",IF(E28&lt;G28,"×","△"))</f>
        <v>×</v>
      </c>
      <c r="E28" s="238">
        <f>'高学年（リンク戦）'!V38</f>
        <v>1</v>
      </c>
      <c r="F28" s="237" t="s">
        <v>142</v>
      </c>
      <c r="G28" s="238">
        <f>'高学年（リンク戦）'!X38</f>
        <v>4</v>
      </c>
      <c r="H28" s="444"/>
      <c r="I28" s="444"/>
      <c r="J28" s="444"/>
      <c r="K28" s="444"/>
      <c r="L28" s="444"/>
      <c r="M28" s="236">
        <f>R27</f>
        <v>26</v>
      </c>
      <c r="N28" s="237" t="str">
        <f>IF(O28&gt;Q28,"○",IF(O28&lt;Q28,"×","△"))</f>
        <v>○</v>
      </c>
      <c r="O28" s="238">
        <f>V27</f>
        <v>6</v>
      </c>
      <c r="P28" s="239" t="s">
        <v>150</v>
      </c>
      <c r="Q28" s="238">
        <f>T27</f>
        <v>3</v>
      </c>
      <c r="R28" s="468"/>
      <c r="S28" s="468"/>
      <c r="T28" s="468"/>
      <c r="U28" s="468"/>
      <c r="V28" s="469"/>
      <c r="W28" s="445">
        <f>SUM(COUNTIF(C28:V28,"○")*3,COUNTIF(C28:V28,"△"))</f>
        <v>3</v>
      </c>
      <c r="X28" s="446"/>
      <c r="Y28" s="470">
        <f>AA28-AC28</f>
        <v>0</v>
      </c>
      <c r="Z28" s="471"/>
      <c r="AA28" s="465">
        <f>SUM(E28,O28)</f>
        <v>7</v>
      </c>
      <c r="AB28" s="465"/>
      <c r="AC28" s="471">
        <f>SUM(G28,Q28)</f>
        <v>7</v>
      </c>
      <c r="AD28" s="470"/>
      <c r="AE28" s="467">
        <v>3</v>
      </c>
      <c r="AF28" s="467"/>
      <c r="AH28" s="224"/>
    </row>
    <row r="29" spans="1:30" s="249" customFormat="1" ht="13.5">
      <c r="A29" s="244"/>
      <c r="B29" s="243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243"/>
      <c r="N29" s="243"/>
      <c r="O29" s="243"/>
      <c r="P29" s="243"/>
      <c r="Q29" s="243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244"/>
      <c r="AD29" s="250"/>
    </row>
    <row r="30" spans="1:35" ht="14.25">
      <c r="A30" s="233"/>
      <c r="B30" s="234" t="s">
        <v>153</v>
      </c>
      <c r="C30" s="457" t="str">
        <f>(B31)</f>
        <v>潮江U-12</v>
      </c>
      <c r="D30" s="457"/>
      <c r="E30" s="457"/>
      <c r="F30" s="457"/>
      <c r="G30" s="457"/>
      <c r="H30" s="457" t="str">
        <f>B32</f>
        <v>ｴｽﾄﾚｰﾗｽ</v>
      </c>
      <c r="I30" s="457"/>
      <c r="J30" s="457"/>
      <c r="K30" s="457"/>
      <c r="L30" s="457"/>
      <c r="M30" s="457" t="str">
        <f>(B33)</f>
        <v>高知南U-1</v>
      </c>
      <c r="N30" s="457"/>
      <c r="O30" s="457"/>
      <c r="P30" s="457"/>
      <c r="Q30" s="457"/>
      <c r="R30" s="457" t="str">
        <f>(B34)</f>
        <v>江陽U-12</v>
      </c>
      <c r="S30" s="457"/>
      <c r="T30" s="457"/>
      <c r="U30" s="457"/>
      <c r="V30" s="458"/>
      <c r="W30" s="459" t="s">
        <v>137</v>
      </c>
      <c r="X30" s="460"/>
      <c r="Y30" s="460" t="s">
        <v>138</v>
      </c>
      <c r="Z30" s="460"/>
      <c r="AA30" s="460" t="s">
        <v>139</v>
      </c>
      <c r="AB30" s="460"/>
      <c r="AC30" s="460" t="s">
        <v>140</v>
      </c>
      <c r="AD30" s="460"/>
      <c r="AE30" s="460" t="s">
        <v>141</v>
      </c>
      <c r="AF30" s="460"/>
      <c r="AH30" s="224"/>
      <c r="AI30" s="225"/>
    </row>
    <row r="31" spans="1:35" ht="13.5">
      <c r="A31" s="233"/>
      <c r="B31" s="329" t="str">
        <f>'高学年（リンク戦）'!$A$21</f>
        <v>潮江U-12</v>
      </c>
      <c r="C31" s="443"/>
      <c r="D31" s="443"/>
      <c r="E31" s="443"/>
      <c r="F31" s="443"/>
      <c r="G31" s="443"/>
      <c r="H31" s="236">
        <v>9</v>
      </c>
      <c r="I31" s="237" t="str">
        <f>IF(J31&gt;L31,"○",IF(J31&lt;L31,"×","△"))</f>
        <v>○</v>
      </c>
      <c r="J31" s="238">
        <f>'高学年（リンク戦）'!H40</f>
        <v>3</v>
      </c>
      <c r="K31" s="239" t="s">
        <v>142</v>
      </c>
      <c r="L31" s="238">
        <f>'高学年（リンク戦）'!J40</f>
        <v>1</v>
      </c>
      <c r="M31" s="444"/>
      <c r="N31" s="444"/>
      <c r="O31" s="444"/>
      <c r="P31" s="444"/>
      <c r="Q31" s="444"/>
      <c r="R31" s="236">
        <f>C34</f>
        <v>11</v>
      </c>
      <c r="S31" s="237" t="str">
        <f>IF(T31&gt;V31,"○",IF(T31&lt;V31,"×","△"))</f>
        <v>○</v>
      </c>
      <c r="T31" s="238">
        <f>G34</f>
        <v>2</v>
      </c>
      <c r="U31" s="239" t="s">
        <v>150</v>
      </c>
      <c r="V31" s="240">
        <f>E34</f>
        <v>1</v>
      </c>
      <c r="W31" s="445">
        <f>SUM(COUNTIF(C31:V31,"○")*3,COUNTIF(C31:V31,"△"))</f>
        <v>6</v>
      </c>
      <c r="X31" s="446"/>
      <c r="Y31" s="445">
        <f>AA31-AC31</f>
        <v>3</v>
      </c>
      <c r="Z31" s="446"/>
      <c r="AA31" s="445">
        <f>SUM(J31,T31)</f>
        <v>5</v>
      </c>
      <c r="AB31" s="446"/>
      <c r="AC31" s="446">
        <f>SUM(L31,V31)</f>
        <v>2</v>
      </c>
      <c r="AD31" s="446"/>
      <c r="AE31" s="475">
        <f>RANK(W31,W31:X34,0)</f>
        <v>1</v>
      </c>
      <c r="AF31" s="475"/>
      <c r="AH31" s="224"/>
      <c r="AI31" s="225"/>
    </row>
    <row r="32" spans="1:35" ht="13.5">
      <c r="A32" s="233"/>
      <c r="B32" s="251" t="str">
        <f>'高学年（リンク戦）'!$A$26</f>
        <v>ｴｽﾄﾚｰﾗｽ</v>
      </c>
      <c r="C32" s="236">
        <f>H31</f>
        <v>9</v>
      </c>
      <c r="D32" s="237" t="str">
        <f>IF(E32&gt;G32,"○",IF(E32&lt;G32,"×","△"))</f>
        <v>×</v>
      </c>
      <c r="E32" s="238">
        <f>L31</f>
        <v>1</v>
      </c>
      <c r="F32" s="239" t="s">
        <v>150</v>
      </c>
      <c r="G32" s="238">
        <f>J31</f>
        <v>3</v>
      </c>
      <c r="H32" s="444"/>
      <c r="I32" s="444"/>
      <c r="J32" s="444"/>
      <c r="K32" s="444"/>
      <c r="L32" s="444"/>
      <c r="M32" s="236">
        <v>12</v>
      </c>
      <c r="N32" s="237" t="str">
        <f>IF(O32&gt;Q32,"○",IF(O32&lt;Q32,"×","△"))</f>
        <v>×</v>
      </c>
      <c r="O32" s="238">
        <f>'高学年（リンク戦）'!H43</f>
        <v>0</v>
      </c>
      <c r="P32" s="267" t="s">
        <v>143</v>
      </c>
      <c r="Q32" s="238">
        <f>'高学年（リンク戦）'!J43</f>
        <v>3</v>
      </c>
      <c r="R32" s="444"/>
      <c r="S32" s="444"/>
      <c r="T32" s="444"/>
      <c r="U32" s="444"/>
      <c r="V32" s="462"/>
      <c r="W32" s="445">
        <f>SUM(COUNTIF(C32:V32,"○")*3,COUNTIF(C32:V32,"△"))</f>
        <v>0</v>
      </c>
      <c r="X32" s="446"/>
      <c r="Y32" s="463">
        <f>AA32-AC32</f>
        <v>-5</v>
      </c>
      <c r="Z32" s="464"/>
      <c r="AA32" s="463">
        <f>SUM(E32,O32)</f>
        <v>1</v>
      </c>
      <c r="AB32" s="464"/>
      <c r="AC32" s="465">
        <f>SUM(G32,Q32)</f>
        <v>6</v>
      </c>
      <c r="AD32" s="465"/>
      <c r="AE32" s="467">
        <f>RANK(W32,W31:X34,0)</f>
        <v>4</v>
      </c>
      <c r="AF32" s="467"/>
      <c r="AH32" s="224"/>
      <c r="AI32" s="225"/>
    </row>
    <row r="33" spans="1:35" ht="13.5">
      <c r="A33" s="233"/>
      <c r="B33" s="252" t="str">
        <f>'高学年（リンク戦）'!$E$26</f>
        <v>高知南U-1</v>
      </c>
      <c r="C33" s="444"/>
      <c r="D33" s="444"/>
      <c r="E33" s="444"/>
      <c r="F33" s="444"/>
      <c r="G33" s="444"/>
      <c r="H33" s="236">
        <f>M32</f>
        <v>12</v>
      </c>
      <c r="I33" s="237" t="str">
        <f>IF(J33&gt;L33,"○",IF(J33&lt;L33,"×","△"))</f>
        <v>○</v>
      </c>
      <c r="J33" s="238">
        <f>Q32</f>
        <v>3</v>
      </c>
      <c r="K33" s="239" t="s">
        <v>150</v>
      </c>
      <c r="L33" s="238">
        <f>O32</f>
        <v>0</v>
      </c>
      <c r="M33" s="444"/>
      <c r="N33" s="444"/>
      <c r="O33" s="444"/>
      <c r="P33" s="444"/>
      <c r="Q33" s="444"/>
      <c r="R33" s="236">
        <v>10</v>
      </c>
      <c r="S33" s="237" t="str">
        <f>IF(T33&gt;V33,"○",IF(T33&lt;V33,"×","△"))</f>
        <v>△</v>
      </c>
      <c r="T33" s="238">
        <f>'高学年（リンク戦）'!H46</f>
        <v>1</v>
      </c>
      <c r="U33" s="239" t="s">
        <v>142</v>
      </c>
      <c r="V33" s="240">
        <f>'高学年（リンク戦）'!J46</f>
        <v>1</v>
      </c>
      <c r="W33" s="445">
        <f>SUM(COUNTIF(C33:V33,"○")*3,COUNTIF(C33:V33,"△"))</f>
        <v>4</v>
      </c>
      <c r="X33" s="446"/>
      <c r="Y33" s="470">
        <f>AA33-AC33</f>
        <v>3</v>
      </c>
      <c r="Z33" s="471"/>
      <c r="AA33" s="465">
        <f>SUM(J33,T33)</f>
        <v>4</v>
      </c>
      <c r="AB33" s="465"/>
      <c r="AC33" s="471">
        <f>SUM(L33,V33)</f>
        <v>1</v>
      </c>
      <c r="AD33" s="465"/>
      <c r="AE33" s="467">
        <f>RANK(W33,W31:X34,0)</f>
        <v>2</v>
      </c>
      <c r="AF33" s="467"/>
      <c r="AH33" s="224"/>
      <c r="AI33" s="225"/>
    </row>
    <row r="34" spans="1:34" ht="13.5">
      <c r="A34" s="233"/>
      <c r="B34" s="237" t="str">
        <f>'高学年（リンク戦）'!$E$21</f>
        <v>江陽U-12</v>
      </c>
      <c r="C34" s="236">
        <v>11</v>
      </c>
      <c r="D34" s="237" t="str">
        <f>IF(E34&gt;G34,"○",IF(E34&lt;G34,"×","△"))</f>
        <v>×</v>
      </c>
      <c r="E34" s="238">
        <f>'高学年（リンク戦）'!H42</f>
        <v>1</v>
      </c>
      <c r="F34" s="237" t="s">
        <v>142</v>
      </c>
      <c r="G34" s="238">
        <f>'高学年（リンク戦）'!J42</f>
        <v>2</v>
      </c>
      <c r="H34" s="444"/>
      <c r="I34" s="444"/>
      <c r="J34" s="444"/>
      <c r="K34" s="444"/>
      <c r="L34" s="444"/>
      <c r="M34" s="236">
        <f>R33</f>
        <v>10</v>
      </c>
      <c r="N34" s="237" t="str">
        <f>IF(O34&gt;Q34,"○",IF(O34&lt;Q34,"×","△"))</f>
        <v>△</v>
      </c>
      <c r="O34" s="238">
        <f>V33</f>
        <v>1</v>
      </c>
      <c r="P34" s="239" t="s">
        <v>154</v>
      </c>
      <c r="Q34" s="238">
        <f>T33</f>
        <v>1</v>
      </c>
      <c r="R34" s="468"/>
      <c r="S34" s="468"/>
      <c r="T34" s="468"/>
      <c r="U34" s="468"/>
      <c r="V34" s="469"/>
      <c r="W34" s="445">
        <f>SUM(COUNTIF(C34:V34,"○")*3,COUNTIF(C34:V34,"△"))</f>
        <v>1</v>
      </c>
      <c r="X34" s="446"/>
      <c r="Y34" s="470">
        <f>AA34-AC34</f>
        <v>-1</v>
      </c>
      <c r="Z34" s="471"/>
      <c r="AA34" s="465">
        <f>SUM(E34,O34)</f>
        <v>2</v>
      </c>
      <c r="AB34" s="465"/>
      <c r="AC34" s="471">
        <f>SUM(G34,Q34)</f>
        <v>3</v>
      </c>
      <c r="AD34" s="470"/>
      <c r="AE34" s="467">
        <f>RANK(W34,W31:X34,0)</f>
        <v>3</v>
      </c>
      <c r="AF34" s="467"/>
      <c r="AH34" s="224"/>
    </row>
    <row r="35" spans="1:28" s="249" customFormat="1" ht="13.5">
      <c r="A35" s="244"/>
      <c r="B35" s="243"/>
      <c r="C35" s="243"/>
      <c r="D35" s="243"/>
      <c r="E35" s="243"/>
      <c r="F35" s="243"/>
      <c r="G35" s="243"/>
      <c r="H35" s="472"/>
      <c r="I35" s="472"/>
      <c r="J35" s="472"/>
      <c r="K35" s="472"/>
      <c r="L35" s="472"/>
      <c r="M35" s="476"/>
      <c r="N35" s="476"/>
      <c r="O35" s="476"/>
      <c r="P35" s="476"/>
      <c r="Q35" s="476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253"/>
    </row>
    <row r="36" spans="1:35" ht="14.25">
      <c r="A36" s="233"/>
      <c r="B36" s="234" t="s">
        <v>155</v>
      </c>
      <c r="C36" s="457" t="str">
        <f>(B37)</f>
        <v>横内U-11</v>
      </c>
      <c r="D36" s="457"/>
      <c r="E36" s="457"/>
      <c r="F36" s="457"/>
      <c r="G36" s="457"/>
      <c r="H36" s="457" t="str">
        <f>B38</f>
        <v>朝二U-11</v>
      </c>
      <c r="I36" s="457"/>
      <c r="J36" s="457"/>
      <c r="K36" s="457"/>
      <c r="L36" s="457"/>
      <c r="M36" s="457" t="str">
        <f>(B39)</f>
        <v>UNO U-11B</v>
      </c>
      <c r="N36" s="457"/>
      <c r="O36" s="457"/>
      <c r="P36" s="457"/>
      <c r="Q36" s="457"/>
      <c r="R36" s="457" t="str">
        <f>(B40)</f>
        <v>鴨田U-11</v>
      </c>
      <c r="S36" s="457"/>
      <c r="T36" s="457"/>
      <c r="U36" s="457"/>
      <c r="V36" s="458"/>
      <c r="W36" s="459" t="s">
        <v>137</v>
      </c>
      <c r="X36" s="460"/>
      <c r="Y36" s="460" t="s">
        <v>138</v>
      </c>
      <c r="Z36" s="460"/>
      <c r="AA36" s="460" t="s">
        <v>139</v>
      </c>
      <c r="AB36" s="460"/>
      <c r="AC36" s="460" t="s">
        <v>140</v>
      </c>
      <c r="AD36" s="460"/>
      <c r="AE36" s="460" t="s">
        <v>141</v>
      </c>
      <c r="AF36" s="460"/>
      <c r="AH36" s="224"/>
      <c r="AI36" s="225"/>
    </row>
    <row r="37" spans="1:35" ht="13.5">
      <c r="A37" s="233"/>
      <c r="B37" s="329" t="str">
        <f>'高学年（リンク戦）'!$H$21</f>
        <v>横内U-11</v>
      </c>
      <c r="C37" s="443"/>
      <c r="D37" s="443"/>
      <c r="E37" s="443"/>
      <c r="F37" s="443"/>
      <c r="G37" s="443"/>
      <c r="H37" s="236">
        <v>13</v>
      </c>
      <c r="I37" s="237" t="str">
        <f>IF(J37&gt;L37,"○",IF(J37&lt;L37,"×","△"))</f>
        <v>○</v>
      </c>
      <c r="J37" s="238">
        <f>'高学年（リンク戦）'!H44</f>
        <v>4</v>
      </c>
      <c r="K37" s="239" t="s">
        <v>142</v>
      </c>
      <c r="L37" s="238">
        <f>'高学年（リンク戦）'!J44</f>
        <v>3</v>
      </c>
      <c r="M37" s="444"/>
      <c r="N37" s="444"/>
      <c r="O37" s="444"/>
      <c r="P37" s="444"/>
      <c r="Q37" s="444"/>
      <c r="R37" s="236">
        <f>C40</f>
        <v>15</v>
      </c>
      <c r="S37" s="237" t="str">
        <f>IF(T37&gt;V37,"○",IF(T37&lt;V37,"×","△"))</f>
        <v>○</v>
      </c>
      <c r="T37" s="238">
        <f>G40</f>
        <v>9</v>
      </c>
      <c r="U37" s="239" t="s">
        <v>154</v>
      </c>
      <c r="V37" s="240">
        <f>E40</f>
        <v>0</v>
      </c>
      <c r="W37" s="445">
        <f>SUM(COUNTIF(C37:V37,"○")*3,COUNTIF(C37:V37,"△"))</f>
        <v>6</v>
      </c>
      <c r="X37" s="446"/>
      <c r="Y37" s="445">
        <f>AA37-AC37</f>
        <v>10</v>
      </c>
      <c r="Z37" s="446"/>
      <c r="AA37" s="445">
        <f>SUM(J37,T37)</f>
        <v>13</v>
      </c>
      <c r="AB37" s="446"/>
      <c r="AC37" s="446">
        <f>SUM(L37,V37)</f>
        <v>3</v>
      </c>
      <c r="AD37" s="446"/>
      <c r="AE37" s="475">
        <f>RANK(W37,W37:X40,0)</f>
        <v>1</v>
      </c>
      <c r="AF37" s="475"/>
      <c r="AH37" s="224"/>
      <c r="AI37" s="225"/>
    </row>
    <row r="38" spans="1:35" ht="13.5">
      <c r="A38" s="233"/>
      <c r="B38" s="251" t="str">
        <f>'高学年（リンク戦）'!$H$26</f>
        <v>朝二U-11</v>
      </c>
      <c r="C38" s="236">
        <f>H37</f>
        <v>13</v>
      </c>
      <c r="D38" s="237" t="str">
        <f>IF(E38&gt;G38,"○",IF(E38&lt;G38,"×","△"))</f>
        <v>×</v>
      </c>
      <c r="E38" s="238">
        <f>L37</f>
        <v>3</v>
      </c>
      <c r="F38" s="239" t="s">
        <v>143</v>
      </c>
      <c r="G38" s="238">
        <f>J37</f>
        <v>4</v>
      </c>
      <c r="H38" s="444"/>
      <c r="I38" s="444"/>
      <c r="J38" s="444"/>
      <c r="K38" s="444"/>
      <c r="L38" s="444"/>
      <c r="M38" s="236">
        <v>16</v>
      </c>
      <c r="N38" s="237" t="str">
        <f>IF(O38&gt;Q38,"○",IF(O38&lt;Q38,"×","△"))</f>
        <v>○</v>
      </c>
      <c r="O38" s="238">
        <f>'高学年（リンク戦）'!H48</f>
        <v>7</v>
      </c>
      <c r="P38" s="239" t="s">
        <v>142</v>
      </c>
      <c r="Q38" s="238">
        <f>'高学年（リンク戦）'!J48</f>
        <v>0</v>
      </c>
      <c r="R38" s="444"/>
      <c r="S38" s="444"/>
      <c r="T38" s="444"/>
      <c r="U38" s="444"/>
      <c r="V38" s="462"/>
      <c r="W38" s="445">
        <f>SUM(COUNTIF(C38:V38,"○")*3,COUNTIF(C38:V38,"△"))</f>
        <v>3</v>
      </c>
      <c r="X38" s="446"/>
      <c r="Y38" s="463">
        <f>AA38-AC38</f>
        <v>6</v>
      </c>
      <c r="Z38" s="464"/>
      <c r="AA38" s="463">
        <f>SUM(E38,O38)</f>
        <v>10</v>
      </c>
      <c r="AB38" s="464"/>
      <c r="AC38" s="465">
        <f>SUM(G38,Q38)</f>
        <v>4</v>
      </c>
      <c r="AD38" s="465"/>
      <c r="AE38" s="467">
        <f>RANK(W38,W37:X40,0)</f>
        <v>2</v>
      </c>
      <c r="AF38" s="467"/>
      <c r="AH38" s="224"/>
      <c r="AI38" s="225"/>
    </row>
    <row r="39" spans="1:35" ht="13.5">
      <c r="A39" s="233"/>
      <c r="B39" s="252" t="str">
        <f>'高学年（リンク戦）'!$L$26</f>
        <v>UNO U-11B</v>
      </c>
      <c r="C39" s="444"/>
      <c r="D39" s="444"/>
      <c r="E39" s="444"/>
      <c r="F39" s="444"/>
      <c r="G39" s="444"/>
      <c r="H39" s="236">
        <f>M38</f>
        <v>16</v>
      </c>
      <c r="I39" s="237" t="str">
        <f>IF(J39&gt;L39,"○",IF(J39&lt;L39,"×","△"))</f>
        <v>×</v>
      </c>
      <c r="J39" s="238">
        <f>Q38</f>
        <v>0</v>
      </c>
      <c r="K39" s="239" t="s">
        <v>143</v>
      </c>
      <c r="L39" s="238">
        <f>O38</f>
        <v>7</v>
      </c>
      <c r="M39" s="444"/>
      <c r="N39" s="444"/>
      <c r="O39" s="444"/>
      <c r="P39" s="444"/>
      <c r="Q39" s="444"/>
      <c r="R39" s="236">
        <v>14</v>
      </c>
      <c r="S39" s="237" t="str">
        <f>IF(T39&gt;V39,"○",IF(T39&lt;V39,"×","△"))</f>
        <v>×</v>
      </c>
      <c r="T39" s="238">
        <f>'高学年（リンク戦）'!H45</f>
        <v>2</v>
      </c>
      <c r="U39" s="239" t="s">
        <v>142</v>
      </c>
      <c r="V39" s="240">
        <f>'高学年（リンク戦）'!J45</f>
        <v>6</v>
      </c>
      <c r="W39" s="445">
        <f>SUM(COUNTIF(C39:V39,"○")*3,COUNTIF(C39:V39,"△"))</f>
        <v>0</v>
      </c>
      <c r="X39" s="446"/>
      <c r="Y39" s="470">
        <f>AA39-AC39</f>
        <v>-11</v>
      </c>
      <c r="Z39" s="471"/>
      <c r="AA39" s="465">
        <f>SUM(J39,T39)</f>
        <v>2</v>
      </c>
      <c r="AB39" s="465"/>
      <c r="AC39" s="471">
        <f>SUM(L39,V39)</f>
        <v>13</v>
      </c>
      <c r="AD39" s="465"/>
      <c r="AE39" s="467">
        <f>RANK(W39,W37:X40,0)</f>
        <v>4</v>
      </c>
      <c r="AF39" s="467"/>
      <c r="AH39" s="224"/>
      <c r="AI39" s="225"/>
    </row>
    <row r="40" spans="1:34" ht="13.5">
      <c r="A40" s="233"/>
      <c r="B40" s="237" t="str">
        <f>'高学年（リンク戦）'!$L$21</f>
        <v>鴨田U-11</v>
      </c>
      <c r="C40" s="236">
        <v>15</v>
      </c>
      <c r="D40" s="237" t="str">
        <f>IF(E40&gt;G40,"○",IF(E40&lt;G40,"×","△"))</f>
        <v>×</v>
      </c>
      <c r="E40" s="238">
        <f>'高学年（リンク戦）'!H47</f>
        <v>0</v>
      </c>
      <c r="F40" s="237" t="s">
        <v>142</v>
      </c>
      <c r="G40" s="238">
        <f>'高学年（リンク戦）'!J47</f>
        <v>9</v>
      </c>
      <c r="H40" s="444"/>
      <c r="I40" s="444"/>
      <c r="J40" s="444"/>
      <c r="K40" s="444"/>
      <c r="L40" s="444"/>
      <c r="M40" s="236">
        <f>R39</f>
        <v>14</v>
      </c>
      <c r="N40" s="237" t="str">
        <f>IF(O40&gt;Q40,"○",IF(O40&lt;Q40,"×","△"))</f>
        <v>○</v>
      </c>
      <c r="O40" s="238">
        <f>V39</f>
        <v>6</v>
      </c>
      <c r="P40" s="239" t="s">
        <v>143</v>
      </c>
      <c r="Q40" s="238">
        <f>T39</f>
        <v>2</v>
      </c>
      <c r="R40" s="468"/>
      <c r="S40" s="468"/>
      <c r="T40" s="468"/>
      <c r="U40" s="468"/>
      <c r="V40" s="469"/>
      <c r="W40" s="445">
        <f>SUM(COUNTIF(C40:V40,"○")*3,COUNTIF(C40:V40,"△"))</f>
        <v>3</v>
      </c>
      <c r="X40" s="446"/>
      <c r="Y40" s="470">
        <f>AA40-AC40</f>
        <v>-5</v>
      </c>
      <c r="Z40" s="471"/>
      <c r="AA40" s="465">
        <f>SUM(E40,O40)</f>
        <v>6</v>
      </c>
      <c r="AB40" s="465"/>
      <c r="AC40" s="471">
        <f>SUM(G40,Q40)</f>
        <v>11</v>
      </c>
      <c r="AD40" s="470"/>
      <c r="AE40" s="467">
        <v>3</v>
      </c>
      <c r="AF40" s="467"/>
      <c r="AH40" s="224"/>
    </row>
    <row r="41" spans="1:32" ht="13.5">
      <c r="A41" s="23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54"/>
      <c r="N41" s="254"/>
      <c r="O41" s="254"/>
      <c r="P41" s="254"/>
      <c r="Q41" s="254"/>
      <c r="R41" s="255"/>
      <c r="S41" s="255"/>
      <c r="T41" s="255"/>
      <c r="U41" s="255"/>
      <c r="V41" s="255"/>
      <c r="W41" s="255"/>
      <c r="X41" s="255"/>
      <c r="Y41" s="255"/>
      <c r="Z41" s="244"/>
      <c r="AA41" s="244"/>
      <c r="AB41" s="256"/>
      <c r="AC41" s="257"/>
      <c r="AD41" s="257"/>
      <c r="AE41" s="223"/>
      <c r="AF41" s="223"/>
    </row>
    <row r="42" spans="1:35" ht="14.25">
      <c r="A42" s="233"/>
      <c r="B42" s="234" t="s">
        <v>156</v>
      </c>
      <c r="C42" s="457" t="str">
        <f>(B43)</f>
        <v>朝二U-12</v>
      </c>
      <c r="D42" s="457"/>
      <c r="E42" s="457"/>
      <c r="F42" s="457"/>
      <c r="G42" s="457"/>
      <c r="H42" s="457" t="str">
        <f>B44</f>
        <v>鴨田U-12</v>
      </c>
      <c r="I42" s="457"/>
      <c r="J42" s="457"/>
      <c r="K42" s="457"/>
      <c r="L42" s="457"/>
      <c r="M42" s="457" t="str">
        <f>(B45)</f>
        <v>介良U-12A</v>
      </c>
      <c r="N42" s="457"/>
      <c r="O42" s="457"/>
      <c r="P42" s="457"/>
      <c r="Q42" s="457"/>
      <c r="R42" s="457" t="str">
        <f>(B46)</f>
        <v>UNO U-11A</v>
      </c>
      <c r="S42" s="457"/>
      <c r="T42" s="457"/>
      <c r="U42" s="457"/>
      <c r="V42" s="458"/>
      <c r="W42" s="459" t="s">
        <v>137</v>
      </c>
      <c r="X42" s="460"/>
      <c r="Y42" s="460" t="s">
        <v>138</v>
      </c>
      <c r="Z42" s="460"/>
      <c r="AA42" s="460" t="s">
        <v>139</v>
      </c>
      <c r="AB42" s="460"/>
      <c r="AC42" s="460" t="s">
        <v>140</v>
      </c>
      <c r="AD42" s="460"/>
      <c r="AE42" s="460" t="s">
        <v>141</v>
      </c>
      <c r="AF42" s="460"/>
      <c r="AH42" s="224"/>
      <c r="AI42" s="225"/>
    </row>
    <row r="43" spans="1:35" ht="13.5">
      <c r="A43" s="233"/>
      <c r="B43" s="235" t="str">
        <f>'高学年（リンク戦）'!$O$21</f>
        <v>朝二U-12</v>
      </c>
      <c r="C43" s="443"/>
      <c r="D43" s="443"/>
      <c r="E43" s="443"/>
      <c r="F43" s="443"/>
      <c r="G43" s="443"/>
      <c r="H43" s="236">
        <v>29</v>
      </c>
      <c r="I43" s="237" t="str">
        <f>IF(J43&gt;L43,"○",IF(J43&lt;L43,"×","△"))</f>
        <v>○</v>
      </c>
      <c r="J43" s="238">
        <f>'高学年（リンク戦）'!V40</f>
        <v>2</v>
      </c>
      <c r="K43" s="239" t="s">
        <v>142</v>
      </c>
      <c r="L43" s="238">
        <f>'高学年（リンク戦）'!X40</f>
        <v>0</v>
      </c>
      <c r="M43" s="444"/>
      <c r="N43" s="444"/>
      <c r="O43" s="444"/>
      <c r="P43" s="444"/>
      <c r="Q43" s="444"/>
      <c r="R43" s="236">
        <f>C46</f>
        <v>31</v>
      </c>
      <c r="S43" s="237" t="str">
        <f>IF(T43&gt;V43,"○",IF(T43&lt;V43,"×","△"))</f>
        <v>○</v>
      </c>
      <c r="T43" s="238">
        <f>G46</f>
        <v>13</v>
      </c>
      <c r="U43" s="239" t="s">
        <v>150</v>
      </c>
      <c r="V43" s="240">
        <f>E46</f>
        <v>0</v>
      </c>
      <c r="W43" s="445">
        <f>SUM(COUNTIF(C43:V43,"○")*3,COUNTIF(C43:V43,"△"))</f>
        <v>6</v>
      </c>
      <c r="X43" s="446"/>
      <c r="Y43" s="445">
        <f>AA43-AC43</f>
        <v>15</v>
      </c>
      <c r="Z43" s="446"/>
      <c r="AA43" s="445">
        <f>SUM(J43,T43)</f>
        <v>15</v>
      </c>
      <c r="AB43" s="446"/>
      <c r="AC43" s="446">
        <f>SUM(L43,V43)</f>
        <v>0</v>
      </c>
      <c r="AD43" s="446"/>
      <c r="AE43" s="461">
        <v>2</v>
      </c>
      <c r="AF43" s="461"/>
      <c r="AH43" s="224"/>
      <c r="AI43" s="225"/>
    </row>
    <row r="44" spans="1:35" ht="13.5">
      <c r="A44" s="233"/>
      <c r="B44" s="251" t="str">
        <f>'高学年（リンク戦）'!$O$26</f>
        <v>鴨田U-12</v>
      </c>
      <c r="C44" s="236">
        <f>H43</f>
        <v>29</v>
      </c>
      <c r="D44" s="237" t="str">
        <f>IF(E44&gt;G44,"○",IF(E44&lt;G44,"×","△"))</f>
        <v>×</v>
      </c>
      <c r="E44" s="238">
        <f>L43</f>
        <v>0</v>
      </c>
      <c r="F44" s="239" t="s">
        <v>150</v>
      </c>
      <c r="G44" s="238">
        <f>J43</f>
        <v>2</v>
      </c>
      <c r="H44" s="444"/>
      <c r="I44" s="444"/>
      <c r="J44" s="444"/>
      <c r="K44" s="444"/>
      <c r="L44" s="444"/>
      <c r="M44" s="236">
        <v>32</v>
      </c>
      <c r="N44" s="237" t="str">
        <f>IF(O44&gt;Q44,"○",IF(O44&lt;Q44,"×","△"))</f>
        <v>×</v>
      </c>
      <c r="O44" s="238">
        <f>'高学年（リンク戦）'!V43</f>
        <v>1</v>
      </c>
      <c r="P44" s="239" t="s">
        <v>142</v>
      </c>
      <c r="Q44" s="238">
        <f>'高学年（リンク戦）'!X43</f>
        <v>2</v>
      </c>
      <c r="R44" s="444"/>
      <c r="S44" s="444"/>
      <c r="T44" s="444"/>
      <c r="U44" s="444"/>
      <c r="V44" s="462"/>
      <c r="W44" s="445">
        <f>SUM(COUNTIF(C44:V44,"○")*3,COUNTIF(C44:V44,"△"))</f>
        <v>0</v>
      </c>
      <c r="X44" s="446"/>
      <c r="Y44" s="463">
        <f>AA44-AC44</f>
        <v>-3</v>
      </c>
      <c r="Z44" s="464"/>
      <c r="AA44" s="463">
        <f>SUM(E44,O44)</f>
        <v>1</v>
      </c>
      <c r="AB44" s="464"/>
      <c r="AC44" s="465">
        <f>SUM(G44,Q44)</f>
        <v>4</v>
      </c>
      <c r="AD44" s="465"/>
      <c r="AE44" s="467">
        <f>RANK(W44,W43:X46,0)</f>
        <v>3</v>
      </c>
      <c r="AF44" s="467"/>
      <c r="AH44" s="224"/>
      <c r="AI44" s="225"/>
    </row>
    <row r="45" spans="1:35" ht="13.5">
      <c r="A45" s="233"/>
      <c r="B45" s="331" t="str">
        <f>'高学年（リンク戦）'!$S$26</f>
        <v>介良U-12A</v>
      </c>
      <c r="C45" s="444"/>
      <c r="D45" s="444"/>
      <c r="E45" s="444"/>
      <c r="F45" s="444"/>
      <c r="G45" s="444"/>
      <c r="H45" s="236">
        <f>M44</f>
        <v>32</v>
      </c>
      <c r="I45" s="237" t="str">
        <f>IF(J45&gt;L45,"○",IF(J45&lt;L45,"×","△"))</f>
        <v>○</v>
      </c>
      <c r="J45" s="238">
        <f>Q44</f>
        <v>2</v>
      </c>
      <c r="K45" s="239" t="s">
        <v>150</v>
      </c>
      <c r="L45" s="238">
        <f>O44</f>
        <v>1</v>
      </c>
      <c r="M45" s="444"/>
      <c r="N45" s="444"/>
      <c r="O45" s="444"/>
      <c r="P45" s="444"/>
      <c r="Q45" s="444"/>
      <c r="R45" s="236">
        <v>30</v>
      </c>
      <c r="S45" s="237" t="str">
        <f>IF(T45&gt;V45,"○",IF(T45&lt;V45,"×","△"))</f>
        <v>○</v>
      </c>
      <c r="T45" s="238">
        <f>'高学年（リンク戦）'!V46</f>
        <v>16</v>
      </c>
      <c r="U45" s="239" t="s">
        <v>142</v>
      </c>
      <c r="V45" s="240">
        <f>'高学年（リンク戦）'!X46</f>
        <v>0</v>
      </c>
      <c r="W45" s="445">
        <f>SUM(COUNTIF(C45:V45,"○")*3,COUNTIF(C45:V45,"△"))</f>
        <v>6</v>
      </c>
      <c r="X45" s="446"/>
      <c r="Y45" s="470">
        <f>AA45-AC45</f>
        <v>17</v>
      </c>
      <c r="Z45" s="471"/>
      <c r="AA45" s="465">
        <f>SUM(J45,T45)</f>
        <v>18</v>
      </c>
      <c r="AB45" s="465"/>
      <c r="AC45" s="471">
        <f>SUM(L45,V45)</f>
        <v>1</v>
      </c>
      <c r="AD45" s="465"/>
      <c r="AE45" s="466">
        <f>RANK(W45,W43:X46,0)</f>
        <v>1</v>
      </c>
      <c r="AF45" s="466"/>
      <c r="AH45" s="224"/>
      <c r="AI45" s="225"/>
    </row>
    <row r="46" spans="1:34" ht="13.5">
      <c r="A46" s="233"/>
      <c r="B46" s="237" t="str">
        <f>'高学年（リンク戦）'!$S$21</f>
        <v>UNO U-11A</v>
      </c>
      <c r="C46" s="236">
        <v>31</v>
      </c>
      <c r="D46" s="237" t="str">
        <f>IF(E46&gt;G46,"○",IF(E46&lt;G46,"×","△"))</f>
        <v>×</v>
      </c>
      <c r="E46" s="238">
        <f>'高学年（リンク戦）'!V42</f>
        <v>0</v>
      </c>
      <c r="F46" s="237" t="s">
        <v>142</v>
      </c>
      <c r="G46" s="238">
        <f>'高学年（リンク戦）'!X42</f>
        <v>13</v>
      </c>
      <c r="H46" s="444"/>
      <c r="I46" s="444"/>
      <c r="J46" s="444"/>
      <c r="K46" s="444"/>
      <c r="L46" s="444"/>
      <c r="M46" s="236">
        <f>R45</f>
        <v>30</v>
      </c>
      <c r="N46" s="237" t="str">
        <f>IF(O46&gt;Q46,"○",IF(O46&lt;Q46,"×","△"))</f>
        <v>×</v>
      </c>
      <c r="O46" s="238">
        <f>V45</f>
        <v>0</v>
      </c>
      <c r="P46" s="239" t="s">
        <v>150</v>
      </c>
      <c r="Q46" s="238">
        <f>T45</f>
        <v>16</v>
      </c>
      <c r="R46" s="468"/>
      <c r="S46" s="468"/>
      <c r="T46" s="468"/>
      <c r="U46" s="468"/>
      <c r="V46" s="469"/>
      <c r="W46" s="445">
        <f>SUM(COUNTIF(C46:V46,"○")*3,COUNTIF(C46:V46,"△"))</f>
        <v>0</v>
      </c>
      <c r="X46" s="446"/>
      <c r="Y46" s="470">
        <f>AA46-AC46</f>
        <v>-29</v>
      </c>
      <c r="Z46" s="471"/>
      <c r="AA46" s="465">
        <f>SUM(E46,O46)</f>
        <v>0</v>
      </c>
      <c r="AB46" s="465"/>
      <c r="AC46" s="471">
        <f>SUM(G46,Q46)</f>
        <v>29</v>
      </c>
      <c r="AD46" s="470"/>
      <c r="AE46" s="467">
        <v>4</v>
      </c>
      <c r="AF46" s="467"/>
      <c r="AH46" s="224"/>
    </row>
    <row r="47" spans="3:22" ht="13.5"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</row>
    <row r="48" spans="1:35" ht="14.25">
      <c r="A48" s="233"/>
      <c r="B48" s="234" t="s">
        <v>157</v>
      </c>
      <c r="C48" s="457" t="str">
        <f>(B49)</f>
        <v>神田</v>
      </c>
      <c r="D48" s="457"/>
      <c r="E48" s="457"/>
      <c r="F48" s="457"/>
      <c r="G48" s="457"/>
      <c r="H48" s="457" t="str">
        <f>B50</f>
        <v>高知南U-2</v>
      </c>
      <c r="I48" s="457"/>
      <c r="J48" s="457"/>
      <c r="K48" s="457"/>
      <c r="L48" s="457"/>
      <c r="M48" s="457" t="str">
        <f>(B51)</f>
        <v>大津U-12</v>
      </c>
      <c r="N48" s="457"/>
      <c r="O48" s="457"/>
      <c r="P48" s="457"/>
      <c r="Q48" s="457"/>
      <c r="R48" s="457" t="str">
        <f>(B52)</f>
        <v>秦</v>
      </c>
      <c r="S48" s="457"/>
      <c r="T48" s="457"/>
      <c r="U48" s="457"/>
      <c r="V48" s="458"/>
      <c r="W48" s="459" t="s">
        <v>137</v>
      </c>
      <c r="X48" s="460"/>
      <c r="Y48" s="460" t="s">
        <v>138</v>
      </c>
      <c r="Z48" s="460"/>
      <c r="AA48" s="460" t="s">
        <v>139</v>
      </c>
      <c r="AB48" s="460"/>
      <c r="AC48" s="460" t="s">
        <v>140</v>
      </c>
      <c r="AD48" s="460"/>
      <c r="AE48" s="460" t="s">
        <v>141</v>
      </c>
      <c r="AF48" s="460"/>
      <c r="AH48" s="224"/>
      <c r="AI48" s="225"/>
    </row>
    <row r="49" spans="1:35" ht="13.5">
      <c r="A49" s="233"/>
      <c r="B49" s="235" t="str">
        <f>'高学年（リンク戦）'!$V$21</f>
        <v>神田</v>
      </c>
      <c r="C49" s="443"/>
      <c r="D49" s="443"/>
      <c r="E49" s="443"/>
      <c r="F49" s="443"/>
      <c r="G49" s="443"/>
      <c r="H49" s="236">
        <v>33</v>
      </c>
      <c r="I49" s="237" t="str">
        <f>IF(J49&gt;L49,"○",IF(J49&lt;L49,"×","△"))</f>
        <v>○</v>
      </c>
      <c r="J49" s="238">
        <f>'高学年（リンク戦）'!V44</f>
        <v>10</v>
      </c>
      <c r="K49" s="239" t="s">
        <v>142</v>
      </c>
      <c r="L49" s="238">
        <f>'高学年（リンク戦）'!X44</f>
        <v>0</v>
      </c>
      <c r="M49" s="444"/>
      <c r="N49" s="444"/>
      <c r="O49" s="444"/>
      <c r="P49" s="444"/>
      <c r="Q49" s="444"/>
      <c r="R49" s="236">
        <f>C52</f>
        <v>35</v>
      </c>
      <c r="S49" s="237" t="str">
        <f>IF(T49&gt;V49,"○",IF(T49&lt;V49,"×","△"))</f>
        <v>△</v>
      </c>
      <c r="T49" s="238">
        <f>G52</f>
        <v>1</v>
      </c>
      <c r="U49" s="239" t="s">
        <v>158</v>
      </c>
      <c r="V49" s="240">
        <f>E52</f>
        <v>1</v>
      </c>
      <c r="W49" s="445">
        <f>SUM(COUNTIF(C49:V49,"○")*3,COUNTIF(C49:V49,"△"))</f>
        <v>4</v>
      </c>
      <c r="X49" s="446"/>
      <c r="Y49" s="445">
        <f>AA49-AC49</f>
        <v>10</v>
      </c>
      <c r="Z49" s="446"/>
      <c r="AA49" s="445">
        <f>SUM(J49,T49)</f>
        <v>11</v>
      </c>
      <c r="AB49" s="446"/>
      <c r="AC49" s="446">
        <f>SUM(L49,V49)</f>
        <v>1</v>
      </c>
      <c r="AD49" s="446"/>
      <c r="AE49" s="461">
        <f>RANK(W49,W49:X52,0)</f>
        <v>2</v>
      </c>
      <c r="AF49" s="461"/>
      <c r="AH49" s="224"/>
      <c r="AI49" s="225"/>
    </row>
    <row r="50" spans="1:35" ht="13.5">
      <c r="A50" s="233"/>
      <c r="B50" s="262" t="str">
        <f>'高学年（リンク戦）'!$V$26</f>
        <v>高知南U-2</v>
      </c>
      <c r="C50" s="236">
        <f>H49</f>
        <v>33</v>
      </c>
      <c r="D50" s="237" t="str">
        <f>IF(E50&gt;G50,"○",IF(E50&lt;G50,"×","△"))</f>
        <v>×</v>
      </c>
      <c r="E50" s="238">
        <f>L49</f>
        <v>0</v>
      </c>
      <c r="F50" s="239" t="s">
        <v>150</v>
      </c>
      <c r="G50" s="238">
        <f>J49</f>
        <v>10</v>
      </c>
      <c r="H50" s="444"/>
      <c r="I50" s="444"/>
      <c r="J50" s="444"/>
      <c r="K50" s="444"/>
      <c r="L50" s="444"/>
      <c r="M50" s="236">
        <v>36</v>
      </c>
      <c r="N50" s="237" t="str">
        <f>IF(O50&gt;Q50,"○",IF(O50&lt;Q50,"×","△"))</f>
        <v>×</v>
      </c>
      <c r="O50" s="238">
        <f>'高学年（リンク戦）'!V48</f>
        <v>0</v>
      </c>
      <c r="P50" s="239" t="s">
        <v>142</v>
      </c>
      <c r="Q50" s="238">
        <f>'高学年（リンク戦）'!X48</f>
        <v>4</v>
      </c>
      <c r="R50" s="444"/>
      <c r="S50" s="444"/>
      <c r="T50" s="444"/>
      <c r="U50" s="444"/>
      <c r="V50" s="462"/>
      <c r="W50" s="445">
        <f>SUM(COUNTIF(C50:V50,"○")*3,COUNTIF(C50:V50,"△"))</f>
        <v>0</v>
      </c>
      <c r="X50" s="446"/>
      <c r="Y50" s="463">
        <f>AA50-AC50</f>
        <v>-14</v>
      </c>
      <c r="Z50" s="464"/>
      <c r="AA50" s="463">
        <f>SUM(E50,O50)</f>
        <v>0</v>
      </c>
      <c r="AB50" s="464"/>
      <c r="AC50" s="465">
        <f>SUM(G50,Q50)</f>
        <v>14</v>
      </c>
      <c r="AD50" s="465"/>
      <c r="AE50" s="467">
        <f>RANK(W50,W49:X52,0)</f>
        <v>4</v>
      </c>
      <c r="AF50" s="467"/>
      <c r="AH50" s="224"/>
      <c r="AI50" s="225"/>
    </row>
    <row r="51" spans="1:35" ht="13.5">
      <c r="A51" s="233"/>
      <c r="B51" s="331" t="str">
        <f>'高学年（リンク戦）'!$Z$26</f>
        <v>大津U-12</v>
      </c>
      <c r="C51" s="444"/>
      <c r="D51" s="444"/>
      <c r="E51" s="444"/>
      <c r="F51" s="444"/>
      <c r="G51" s="444"/>
      <c r="H51" s="236">
        <f>M50</f>
        <v>36</v>
      </c>
      <c r="I51" s="237" t="str">
        <f>IF(J51&gt;L51,"○",IF(J51&lt;L51,"×","△"))</f>
        <v>○</v>
      </c>
      <c r="J51" s="238">
        <f>Q50</f>
        <v>4</v>
      </c>
      <c r="K51" s="239" t="s">
        <v>150</v>
      </c>
      <c r="L51" s="238">
        <f>O50</f>
        <v>0</v>
      </c>
      <c r="M51" s="444"/>
      <c r="N51" s="444"/>
      <c r="O51" s="444"/>
      <c r="P51" s="444"/>
      <c r="Q51" s="444"/>
      <c r="R51" s="236">
        <v>34</v>
      </c>
      <c r="S51" s="237" t="str">
        <f>IF(T51&gt;V51,"○",IF(T51&lt;V51,"×","△"))</f>
        <v>○</v>
      </c>
      <c r="T51" s="238">
        <f>'高学年（リンク戦）'!V45</f>
        <v>4</v>
      </c>
      <c r="U51" s="239" t="s">
        <v>194</v>
      </c>
      <c r="V51" s="240">
        <f>'高学年（リンク戦）'!X45</f>
        <v>0</v>
      </c>
      <c r="W51" s="445">
        <f>SUM(COUNTIF(C51:V51,"○")*3,COUNTIF(C51:V51,"△"))</f>
        <v>6</v>
      </c>
      <c r="X51" s="446"/>
      <c r="Y51" s="470">
        <f>AA51-AC51</f>
        <v>8</v>
      </c>
      <c r="Z51" s="471"/>
      <c r="AA51" s="465">
        <f>SUM(J51,T51)</f>
        <v>8</v>
      </c>
      <c r="AB51" s="465"/>
      <c r="AC51" s="471">
        <f>SUM(L51,V51)</f>
        <v>0</v>
      </c>
      <c r="AD51" s="465"/>
      <c r="AE51" s="466">
        <f>RANK(W51,W49:X52,0)</f>
        <v>1</v>
      </c>
      <c r="AF51" s="466"/>
      <c r="AH51" s="224"/>
      <c r="AI51" s="225"/>
    </row>
    <row r="52" spans="1:34" ht="13.5">
      <c r="A52" s="233"/>
      <c r="B52" s="237" t="str">
        <f>'高学年（リンク戦）'!$Z$21</f>
        <v>秦</v>
      </c>
      <c r="C52" s="236">
        <v>35</v>
      </c>
      <c r="D52" s="237" t="str">
        <f>IF(E52&gt;G52,"○",IF(E52&lt;G52,"×","△"))</f>
        <v>△</v>
      </c>
      <c r="E52" s="238">
        <f>'高学年（リンク戦）'!V47</f>
        <v>1</v>
      </c>
      <c r="F52" s="237" t="s">
        <v>142</v>
      </c>
      <c r="G52" s="238">
        <f>'高学年（リンク戦）'!X47</f>
        <v>1</v>
      </c>
      <c r="H52" s="444"/>
      <c r="I52" s="444"/>
      <c r="J52" s="444"/>
      <c r="K52" s="444"/>
      <c r="L52" s="444"/>
      <c r="M52" s="236">
        <f>R51</f>
        <v>34</v>
      </c>
      <c r="N52" s="237" t="str">
        <f>IF(O52&gt;Q52,"○",IF(O52&lt;Q52,"×","△"))</f>
        <v>×</v>
      </c>
      <c r="O52" s="238">
        <f>V51</f>
        <v>0</v>
      </c>
      <c r="P52" s="239" t="s">
        <v>148</v>
      </c>
      <c r="Q52" s="238">
        <f>T51</f>
        <v>4</v>
      </c>
      <c r="R52" s="468"/>
      <c r="S52" s="468"/>
      <c r="T52" s="468"/>
      <c r="U52" s="468"/>
      <c r="V52" s="469"/>
      <c r="W52" s="445">
        <f>SUM(COUNTIF(C52:V52,"○")*3,COUNTIF(C52:V52,"△"))</f>
        <v>1</v>
      </c>
      <c r="X52" s="446"/>
      <c r="Y52" s="470">
        <f>AA52-AC52</f>
        <v>-4</v>
      </c>
      <c r="Z52" s="471"/>
      <c r="AA52" s="465">
        <f>SUM(E52,O52)</f>
        <v>1</v>
      </c>
      <c r="AB52" s="465"/>
      <c r="AC52" s="471">
        <f>SUM(G52,Q52)</f>
        <v>5</v>
      </c>
      <c r="AD52" s="470"/>
      <c r="AE52" s="467">
        <f>RANK(W52,W49:X52,0)</f>
        <v>3</v>
      </c>
      <c r="AF52" s="467"/>
      <c r="AH52" s="224"/>
    </row>
    <row r="53" spans="1:32" s="249" customFormat="1" ht="14.25">
      <c r="A53" s="244"/>
      <c r="B53" s="247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88"/>
      <c r="AE53" s="488"/>
      <c r="AF53" s="231"/>
    </row>
    <row r="54" spans="2:40" ht="14.25" thickBot="1">
      <c r="B54" s="256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7"/>
      <c r="AH54" s="257"/>
      <c r="AI54" s="257"/>
      <c r="AJ54" s="257"/>
      <c r="AK54" s="257"/>
      <c r="AL54" s="257"/>
      <c r="AM54" s="257"/>
      <c r="AN54" s="257"/>
    </row>
    <row r="55" spans="2:40" ht="17.25" customHeight="1">
      <c r="B55" s="477" t="s">
        <v>159</v>
      </c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9"/>
      <c r="AM55" s="479"/>
      <c r="AN55" s="480"/>
    </row>
    <row r="56" spans="2:40" ht="18" customHeight="1" thickBot="1">
      <c r="B56" s="481" t="s">
        <v>160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3"/>
      <c r="AM56" s="483"/>
      <c r="AN56" s="484"/>
    </row>
    <row r="57" spans="2:40" ht="14.25" thickBot="1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3"/>
      <c r="AM57" s="483"/>
      <c r="AN57" s="484"/>
    </row>
    <row r="58" spans="2:40" ht="14.25" thickBot="1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3"/>
      <c r="AM58" s="483"/>
      <c r="AN58" s="484"/>
    </row>
    <row r="59" spans="2:40" ht="14.25" thickBot="1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3"/>
      <c r="AM59" s="483"/>
      <c r="AN59" s="484"/>
    </row>
    <row r="60" spans="2:40" ht="14.25" thickBot="1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3"/>
      <c r="AM60" s="483"/>
      <c r="AN60" s="484"/>
    </row>
    <row r="61" spans="2:40" ht="14.25" thickBot="1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3"/>
      <c r="AM61" s="483"/>
      <c r="AN61" s="484"/>
    </row>
    <row r="62" spans="2:40" ht="13.5" customHeight="1" thickBot="1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5"/>
      <c r="AM62" s="485"/>
      <c r="AN62" s="486"/>
    </row>
    <row r="63" spans="2:40" ht="13.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7"/>
      <c r="AH63" s="257"/>
      <c r="AI63" s="257"/>
      <c r="AJ63" s="257"/>
      <c r="AK63" s="257"/>
      <c r="AL63" s="257"/>
      <c r="AM63" s="257"/>
      <c r="AN63" s="257"/>
    </row>
  </sheetData>
  <sheetProtection/>
  <mergeCells count="343">
    <mergeCell ref="B55:AN55"/>
    <mergeCell ref="B56:AN62"/>
    <mergeCell ref="A4:AN4"/>
    <mergeCell ref="AD53:AE53"/>
    <mergeCell ref="AE52:AF52"/>
    <mergeCell ref="C53:G53"/>
    <mergeCell ref="H53:L53"/>
    <mergeCell ref="M53:Q53"/>
    <mergeCell ref="R53:S53"/>
    <mergeCell ref="T53:U53"/>
    <mergeCell ref="V53:W53"/>
    <mergeCell ref="X53:Y53"/>
    <mergeCell ref="Z53:AA53"/>
    <mergeCell ref="AB53:AC53"/>
    <mergeCell ref="H52:L52"/>
    <mergeCell ref="R52:V52"/>
    <mergeCell ref="W52:X52"/>
    <mergeCell ref="Y52:Z52"/>
    <mergeCell ref="AA52:AB52"/>
    <mergeCell ref="AC52:AD52"/>
    <mergeCell ref="AE50:AF50"/>
    <mergeCell ref="C51:G51"/>
    <mergeCell ref="M51:Q51"/>
    <mergeCell ref="W51:X51"/>
    <mergeCell ref="Y51:Z51"/>
    <mergeCell ref="AA51:AB51"/>
    <mergeCell ref="AC51:AD51"/>
    <mergeCell ref="AE51:AF51"/>
    <mergeCell ref="H50:L50"/>
    <mergeCell ref="R50:V50"/>
    <mergeCell ref="W50:X50"/>
    <mergeCell ref="Y50:Z50"/>
    <mergeCell ref="AA50:AB50"/>
    <mergeCell ref="AC50:AD50"/>
    <mergeCell ref="AA48:AB48"/>
    <mergeCell ref="AC48:AD48"/>
    <mergeCell ref="AE48:AF48"/>
    <mergeCell ref="C49:G49"/>
    <mergeCell ref="M49:Q49"/>
    <mergeCell ref="W49:X49"/>
    <mergeCell ref="Y49:Z49"/>
    <mergeCell ref="AA49:AB49"/>
    <mergeCell ref="AC49:AD49"/>
    <mergeCell ref="AE49:AF49"/>
    <mergeCell ref="C48:G48"/>
    <mergeCell ref="H48:L48"/>
    <mergeCell ref="M48:Q48"/>
    <mergeCell ref="R48:V48"/>
    <mergeCell ref="W48:X48"/>
    <mergeCell ref="Y48:Z48"/>
    <mergeCell ref="AE45:AF45"/>
    <mergeCell ref="H46:L46"/>
    <mergeCell ref="R46:V46"/>
    <mergeCell ref="W46:X46"/>
    <mergeCell ref="Y46:Z46"/>
    <mergeCell ref="AA46:AB46"/>
    <mergeCell ref="AC46:AD46"/>
    <mergeCell ref="AE46:AF46"/>
    <mergeCell ref="C45:G45"/>
    <mergeCell ref="M45:Q45"/>
    <mergeCell ref="W45:X45"/>
    <mergeCell ref="Y45:Z45"/>
    <mergeCell ref="AA45:AB45"/>
    <mergeCell ref="AC45:AD45"/>
    <mergeCell ref="AE43:AF43"/>
    <mergeCell ref="H44:L44"/>
    <mergeCell ref="R44:V44"/>
    <mergeCell ref="W44:X44"/>
    <mergeCell ref="Y44:Z44"/>
    <mergeCell ref="AA44:AB44"/>
    <mergeCell ref="AC44:AD44"/>
    <mergeCell ref="AE44:AF44"/>
    <mergeCell ref="C43:G43"/>
    <mergeCell ref="M43:Q43"/>
    <mergeCell ref="W43:X43"/>
    <mergeCell ref="Y43:Z43"/>
    <mergeCell ref="AA43:AB43"/>
    <mergeCell ref="AC43:AD43"/>
    <mergeCell ref="AE40:AF40"/>
    <mergeCell ref="C42:G42"/>
    <mergeCell ref="H42:L42"/>
    <mergeCell ref="M42:Q42"/>
    <mergeCell ref="R42:V42"/>
    <mergeCell ref="W42:X42"/>
    <mergeCell ref="Y42:Z42"/>
    <mergeCell ref="AA42:AB42"/>
    <mergeCell ref="AC42:AD42"/>
    <mergeCell ref="AE42:AF42"/>
    <mergeCell ref="H40:L40"/>
    <mergeCell ref="R40:V40"/>
    <mergeCell ref="W40:X40"/>
    <mergeCell ref="Y40:Z40"/>
    <mergeCell ref="AA40:AB40"/>
    <mergeCell ref="AC40:AD40"/>
    <mergeCell ref="AE38:AF38"/>
    <mergeCell ref="C39:G39"/>
    <mergeCell ref="M39:Q39"/>
    <mergeCell ref="W39:X39"/>
    <mergeCell ref="Y39:Z39"/>
    <mergeCell ref="AA39:AB39"/>
    <mergeCell ref="AC39:AD39"/>
    <mergeCell ref="AE39:AF39"/>
    <mergeCell ref="H38:L38"/>
    <mergeCell ref="R38:V38"/>
    <mergeCell ref="W38:X38"/>
    <mergeCell ref="Y38:Z38"/>
    <mergeCell ref="AA38:AB38"/>
    <mergeCell ref="AC38:AD38"/>
    <mergeCell ref="AA36:AB36"/>
    <mergeCell ref="AC36:AD36"/>
    <mergeCell ref="AE36:AF36"/>
    <mergeCell ref="C37:G37"/>
    <mergeCell ref="M37:Q37"/>
    <mergeCell ref="W37:X37"/>
    <mergeCell ref="Y37:Z37"/>
    <mergeCell ref="AA37:AB37"/>
    <mergeCell ref="AC37:AD37"/>
    <mergeCell ref="AE37:AF37"/>
    <mergeCell ref="C36:G36"/>
    <mergeCell ref="H36:L36"/>
    <mergeCell ref="M36:Q36"/>
    <mergeCell ref="R36:V36"/>
    <mergeCell ref="W36:X36"/>
    <mergeCell ref="Y36:Z36"/>
    <mergeCell ref="AE34:AF34"/>
    <mergeCell ref="H35:L35"/>
    <mergeCell ref="M35:Q35"/>
    <mergeCell ref="R35:S35"/>
    <mergeCell ref="T35:U35"/>
    <mergeCell ref="V35:W35"/>
    <mergeCell ref="X35:Y35"/>
    <mergeCell ref="Z35:AA35"/>
    <mergeCell ref="H34:L34"/>
    <mergeCell ref="R34:V34"/>
    <mergeCell ref="W34:X34"/>
    <mergeCell ref="Y34:Z34"/>
    <mergeCell ref="AA34:AB34"/>
    <mergeCell ref="AC34:AD34"/>
    <mergeCell ref="AE32:AF32"/>
    <mergeCell ref="C33:G33"/>
    <mergeCell ref="M33:Q33"/>
    <mergeCell ref="W33:X33"/>
    <mergeCell ref="Y33:Z33"/>
    <mergeCell ref="AA33:AB33"/>
    <mergeCell ref="AC33:AD33"/>
    <mergeCell ref="AE33:AF33"/>
    <mergeCell ref="H32:L32"/>
    <mergeCell ref="R32:V32"/>
    <mergeCell ref="W32:X32"/>
    <mergeCell ref="Y32:Z32"/>
    <mergeCell ref="AA32:AB32"/>
    <mergeCell ref="AC32:AD32"/>
    <mergeCell ref="AA30:AB30"/>
    <mergeCell ref="AC30:AD30"/>
    <mergeCell ref="AE30:AF30"/>
    <mergeCell ref="C31:G31"/>
    <mergeCell ref="M31:Q31"/>
    <mergeCell ref="W31:X31"/>
    <mergeCell ref="Y31:Z31"/>
    <mergeCell ref="AA31:AB31"/>
    <mergeCell ref="AC31:AD31"/>
    <mergeCell ref="AE31:AF31"/>
    <mergeCell ref="C30:G30"/>
    <mergeCell ref="H30:L30"/>
    <mergeCell ref="M30:Q30"/>
    <mergeCell ref="R30:V30"/>
    <mergeCell ref="W30:X30"/>
    <mergeCell ref="Y30:Z30"/>
    <mergeCell ref="AE28:AF28"/>
    <mergeCell ref="C29:G29"/>
    <mergeCell ref="H29:L29"/>
    <mergeCell ref="R29:S29"/>
    <mergeCell ref="T29:U29"/>
    <mergeCell ref="V29:W29"/>
    <mergeCell ref="X29:Y29"/>
    <mergeCell ref="Z29:AA29"/>
    <mergeCell ref="H28:L28"/>
    <mergeCell ref="R28:V28"/>
    <mergeCell ref="W28:X28"/>
    <mergeCell ref="Y28:Z28"/>
    <mergeCell ref="AA28:AB28"/>
    <mergeCell ref="AC28:AD28"/>
    <mergeCell ref="AE26:AF26"/>
    <mergeCell ref="C27:G27"/>
    <mergeCell ref="M27:Q27"/>
    <mergeCell ref="W27:X27"/>
    <mergeCell ref="Y27:Z27"/>
    <mergeCell ref="AA27:AB27"/>
    <mergeCell ref="AC27:AD27"/>
    <mergeCell ref="AE27:AF27"/>
    <mergeCell ref="H26:L26"/>
    <mergeCell ref="R26:V26"/>
    <mergeCell ref="W26:X26"/>
    <mergeCell ref="Y26:Z26"/>
    <mergeCell ref="AA26:AB26"/>
    <mergeCell ref="AC26:AD26"/>
    <mergeCell ref="AA24:AB24"/>
    <mergeCell ref="AC24:AD24"/>
    <mergeCell ref="AE24:AF24"/>
    <mergeCell ref="C25:G25"/>
    <mergeCell ref="M25:Q25"/>
    <mergeCell ref="W25:X25"/>
    <mergeCell ref="Y25:Z25"/>
    <mergeCell ref="AA25:AB25"/>
    <mergeCell ref="AC25:AD25"/>
    <mergeCell ref="AE25:AF25"/>
    <mergeCell ref="C24:G24"/>
    <mergeCell ref="H24:L24"/>
    <mergeCell ref="M24:Q24"/>
    <mergeCell ref="R24:V24"/>
    <mergeCell ref="W24:X24"/>
    <mergeCell ref="Y24:Z24"/>
    <mergeCell ref="AE22:AF22"/>
    <mergeCell ref="C23:G23"/>
    <mergeCell ref="M23:Q23"/>
    <mergeCell ref="R23:S23"/>
    <mergeCell ref="T23:U23"/>
    <mergeCell ref="V23:W23"/>
    <mergeCell ref="X23:Y23"/>
    <mergeCell ref="Z23:AA23"/>
    <mergeCell ref="H22:L22"/>
    <mergeCell ref="R22:V22"/>
    <mergeCell ref="W22:X22"/>
    <mergeCell ref="Y22:Z22"/>
    <mergeCell ref="AA22:AB22"/>
    <mergeCell ref="AC22:AD22"/>
    <mergeCell ref="AE20:AF20"/>
    <mergeCell ref="C21:G21"/>
    <mergeCell ref="M21:Q21"/>
    <mergeCell ref="W21:X21"/>
    <mergeCell ref="Y21:Z21"/>
    <mergeCell ref="AA21:AB21"/>
    <mergeCell ref="AC21:AD21"/>
    <mergeCell ref="AE21:AF21"/>
    <mergeCell ref="H20:L20"/>
    <mergeCell ref="R20:V20"/>
    <mergeCell ref="W20:X20"/>
    <mergeCell ref="Y20:Z20"/>
    <mergeCell ref="AA20:AB20"/>
    <mergeCell ref="AC20:AD20"/>
    <mergeCell ref="AC18:AD18"/>
    <mergeCell ref="AE18:AF18"/>
    <mergeCell ref="C19:G19"/>
    <mergeCell ref="M19:Q19"/>
    <mergeCell ref="W19:X19"/>
    <mergeCell ref="Y19:Z19"/>
    <mergeCell ref="AA19:AB19"/>
    <mergeCell ref="AC19:AD19"/>
    <mergeCell ref="AE19:AF19"/>
    <mergeCell ref="X17:Y17"/>
    <mergeCell ref="Z17:AA17"/>
    <mergeCell ref="C18:G18"/>
    <mergeCell ref="H18:L18"/>
    <mergeCell ref="M18:Q18"/>
    <mergeCell ref="R18:V18"/>
    <mergeCell ref="W18:X18"/>
    <mergeCell ref="Y18:Z18"/>
    <mergeCell ref="AA18:AB18"/>
    <mergeCell ref="C17:G17"/>
    <mergeCell ref="H17:L17"/>
    <mergeCell ref="M17:Q17"/>
    <mergeCell ref="R17:S17"/>
    <mergeCell ref="T17:U17"/>
    <mergeCell ref="V17:W17"/>
    <mergeCell ref="AE15:AF15"/>
    <mergeCell ref="H16:L16"/>
    <mergeCell ref="R16:V16"/>
    <mergeCell ref="W16:X16"/>
    <mergeCell ref="Y16:Z16"/>
    <mergeCell ref="AA16:AB16"/>
    <mergeCell ref="AC16:AD16"/>
    <mergeCell ref="AE16:AF16"/>
    <mergeCell ref="C15:G15"/>
    <mergeCell ref="M15:Q15"/>
    <mergeCell ref="W15:X15"/>
    <mergeCell ref="Y15:Z15"/>
    <mergeCell ref="AA15:AB15"/>
    <mergeCell ref="AC15:AD15"/>
    <mergeCell ref="AE13:AF13"/>
    <mergeCell ref="H14:L14"/>
    <mergeCell ref="R14:V14"/>
    <mergeCell ref="W14:X14"/>
    <mergeCell ref="Y14:Z14"/>
    <mergeCell ref="AA14:AB14"/>
    <mergeCell ref="AC14:AD14"/>
    <mergeCell ref="AE14:AF14"/>
    <mergeCell ref="Y12:Z12"/>
    <mergeCell ref="AA12:AB12"/>
    <mergeCell ref="AC12:AD12"/>
    <mergeCell ref="AE12:AF12"/>
    <mergeCell ref="C13:G13"/>
    <mergeCell ref="M13:Q13"/>
    <mergeCell ref="W13:X13"/>
    <mergeCell ref="Y13:Z13"/>
    <mergeCell ref="AA13:AB13"/>
    <mergeCell ref="AC13:AD13"/>
    <mergeCell ref="R11:V11"/>
    <mergeCell ref="C12:G12"/>
    <mergeCell ref="H12:L12"/>
    <mergeCell ref="M12:Q12"/>
    <mergeCell ref="R12:V12"/>
    <mergeCell ref="W12:X12"/>
    <mergeCell ref="AE9:AF9"/>
    <mergeCell ref="H10:L10"/>
    <mergeCell ref="R10:V10"/>
    <mergeCell ref="W10:X10"/>
    <mergeCell ref="Y10:Z10"/>
    <mergeCell ref="AA10:AB10"/>
    <mergeCell ref="AC10:AD10"/>
    <mergeCell ref="AE10:AF10"/>
    <mergeCell ref="C9:G9"/>
    <mergeCell ref="M9:Q9"/>
    <mergeCell ref="W9:X9"/>
    <mergeCell ref="Y9:Z9"/>
    <mergeCell ref="AA9:AB9"/>
    <mergeCell ref="AC9:AD9"/>
    <mergeCell ref="H8:L8"/>
    <mergeCell ref="R8:V8"/>
    <mergeCell ref="W8:X8"/>
    <mergeCell ref="Y8:Z8"/>
    <mergeCell ref="AA8:AB8"/>
    <mergeCell ref="AC8:AD8"/>
    <mergeCell ref="AE8:AF8"/>
    <mergeCell ref="Y6:Z6"/>
    <mergeCell ref="AA6:AB6"/>
    <mergeCell ref="AC6:AD6"/>
    <mergeCell ref="AE6:AF6"/>
    <mergeCell ref="C7:G7"/>
    <mergeCell ref="M7:Q7"/>
    <mergeCell ref="W7:X7"/>
    <mergeCell ref="Y7:Z7"/>
    <mergeCell ref="AA7:AB7"/>
    <mergeCell ref="AC7:AD7"/>
    <mergeCell ref="A1:AN1"/>
    <mergeCell ref="A3:AN3"/>
    <mergeCell ref="C5:W5"/>
    <mergeCell ref="AC5:AE5"/>
    <mergeCell ref="C6:G6"/>
    <mergeCell ref="H6:L6"/>
    <mergeCell ref="M6:Q6"/>
    <mergeCell ref="R6:V6"/>
    <mergeCell ref="W6:X6"/>
    <mergeCell ref="AE7:AF7"/>
  </mergeCells>
  <printOptions horizontalCentered="1" verticalCentered="1"/>
  <pageMargins left="0.3937007874015748" right="0.3937007874015748" top="0.1968503937007874" bottom="0.1968503937007874" header="0.4330708661417323" footer="0.5118110236220472"/>
  <pageSetup fitToHeight="1" fitToWidth="1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E45"/>
  <sheetViews>
    <sheetView zoomScalePageLayoutView="0" workbookViewId="0" topLeftCell="A1">
      <selection activeCell="A1" sqref="A1:AA1"/>
    </sheetView>
  </sheetViews>
  <sheetFormatPr defaultColWidth="9.00390625" defaultRowHeight="15"/>
  <cols>
    <col min="1" max="1" width="3.57421875" style="323" customWidth="1"/>
    <col min="2" max="8" width="3.57421875" style="323" customWidth="1" collapsed="1"/>
    <col min="9" max="27" width="3.57421875" style="323" customWidth="1"/>
    <col min="28" max="16384" width="9.00390625" style="323" customWidth="1"/>
  </cols>
  <sheetData>
    <row r="1" spans="1:28" s="308" customFormat="1" ht="24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4"/>
      <c r="AB1" s="219"/>
    </row>
    <row r="2" spans="1:27" s="308" customFormat="1" ht="23.25" customHeight="1">
      <c r="A2" s="545" t="s">
        <v>130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6"/>
    </row>
    <row r="3" spans="1:57" s="311" customFormat="1" ht="1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</row>
    <row r="4" spans="2:33" s="308" customFormat="1" ht="15" customHeight="1">
      <c r="B4" s="547" t="s">
        <v>2</v>
      </c>
      <c r="C4" s="547"/>
      <c r="D4" s="547"/>
      <c r="E4" s="309"/>
      <c r="F4" s="309"/>
      <c r="G4" s="308" t="s">
        <v>123</v>
      </c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25"/>
      <c r="S4" s="325"/>
      <c r="T4" s="325"/>
      <c r="U4" s="325"/>
      <c r="V4" s="325"/>
      <c r="W4" s="325"/>
      <c r="X4" s="325"/>
      <c r="Y4" s="325"/>
      <c r="Z4" s="325"/>
      <c r="AA4" s="50"/>
      <c r="AB4" s="50"/>
      <c r="AE4" s="50"/>
      <c r="AF4" s="50"/>
      <c r="AG4" s="50"/>
    </row>
    <row r="5" spans="1:31" s="308" customFormat="1" ht="15" customHeight="1">
      <c r="A5" s="309"/>
      <c r="B5" s="529" t="s">
        <v>4</v>
      </c>
      <c r="C5" s="529"/>
      <c r="D5" s="530"/>
      <c r="E5" s="309"/>
      <c r="F5" s="309"/>
      <c r="G5" s="529" t="s">
        <v>84</v>
      </c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C5" s="50"/>
      <c r="AD5" s="50"/>
      <c r="AE5" s="50"/>
    </row>
    <row r="6" spans="1:31" s="308" customFormat="1" ht="15" customHeight="1">
      <c r="A6" s="309"/>
      <c r="B6" s="529" t="s">
        <v>5</v>
      </c>
      <c r="C6" s="529"/>
      <c r="D6" s="530"/>
      <c r="E6" s="529"/>
      <c r="F6" s="309"/>
      <c r="G6" s="531" t="s">
        <v>131</v>
      </c>
      <c r="H6" s="531"/>
      <c r="I6" s="531"/>
      <c r="J6" s="531"/>
      <c r="K6" s="531"/>
      <c r="L6" s="531"/>
      <c r="M6" s="531" t="s">
        <v>132</v>
      </c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325"/>
      <c r="AC6" s="50"/>
      <c r="AD6" s="50"/>
      <c r="AE6" s="50"/>
    </row>
    <row r="7" spans="1:31" s="308" customFormat="1" ht="15" customHeight="1">
      <c r="A7" s="309"/>
      <c r="B7" s="309"/>
      <c r="C7" s="309"/>
      <c r="D7" s="324"/>
      <c r="E7" s="309"/>
      <c r="F7" s="309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C7" s="50"/>
      <c r="AD7" s="50"/>
      <c r="AE7" s="50"/>
    </row>
    <row r="8" spans="1:29" s="308" customFormat="1" ht="15" customHeight="1">
      <c r="A8" s="310"/>
      <c r="B8" s="310"/>
      <c r="C8" s="310"/>
      <c r="D8" s="85"/>
      <c r="E8" s="310"/>
      <c r="F8" s="310"/>
      <c r="G8" s="310"/>
      <c r="H8" s="310"/>
      <c r="I8" s="310"/>
      <c r="J8" s="310"/>
      <c r="K8" s="310"/>
      <c r="L8" s="52"/>
      <c r="M8" s="52"/>
      <c r="N8" s="52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53"/>
      <c r="AB8" s="53"/>
      <c r="AC8" s="53"/>
    </row>
    <row r="9" spans="1:27" ht="18" customHeight="1">
      <c r="A9" s="528" t="s">
        <v>133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</row>
    <row r="10" spans="1:26" ht="18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</row>
    <row r="11" spans="1:26" ht="18" customHeight="1">
      <c r="A11" s="321"/>
      <c r="B11" s="321"/>
      <c r="C11" s="321"/>
      <c r="D11" s="321"/>
      <c r="E11" s="321"/>
      <c r="F11" s="321"/>
      <c r="G11" s="321"/>
      <c r="H11" s="541" t="s">
        <v>222</v>
      </c>
      <c r="I11" s="542"/>
      <c r="J11" s="542"/>
      <c r="K11" s="542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</row>
    <row r="12" spans="6:13" ht="15" customHeight="1" thickBot="1">
      <c r="F12" s="214"/>
      <c r="G12" s="214"/>
      <c r="H12" s="214"/>
      <c r="I12" s="214"/>
      <c r="J12" s="362"/>
      <c r="K12" s="354"/>
      <c r="L12" s="354"/>
      <c r="M12" s="354"/>
    </row>
    <row r="13" spans="1:23" ht="15" customHeight="1" thickTop="1">
      <c r="A13" s="215"/>
      <c r="D13" s="334"/>
      <c r="E13" s="353"/>
      <c r="F13" s="332"/>
      <c r="G13" s="304"/>
      <c r="H13" s="495" t="s">
        <v>128</v>
      </c>
      <c r="I13" s="495"/>
      <c r="J13" s="491"/>
      <c r="K13" s="491"/>
      <c r="L13" s="332"/>
      <c r="M13" s="343"/>
      <c r="T13" s="491" t="s">
        <v>240</v>
      </c>
      <c r="U13" s="491"/>
      <c r="V13" s="491"/>
      <c r="W13" s="491"/>
    </row>
    <row r="14" spans="1:23" ht="15" customHeight="1" thickBot="1">
      <c r="A14" s="215"/>
      <c r="D14" s="354"/>
      <c r="E14" s="355"/>
      <c r="F14" s="333"/>
      <c r="G14" s="320"/>
      <c r="H14" s="54"/>
      <c r="I14" s="489" t="s">
        <v>221</v>
      </c>
      <c r="J14" s="489"/>
      <c r="K14" s="54"/>
      <c r="L14" s="358"/>
      <c r="M14" s="350"/>
      <c r="N14" s="214"/>
      <c r="O14" s="214"/>
      <c r="P14" s="334"/>
      <c r="T14" s="214"/>
      <c r="U14" s="214"/>
      <c r="V14" s="362"/>
      <c r="W14" s="354"/>
    </row>
    <row r="15" spans="4:26" ht="15" customHeight="1" thickTop="1">
      <c r="D15" s="340"/>
      <c r="E15" s="491" t="s">
        <v>114</v>
      </c>
      <c r="F15" s="495"/>
      <c r="G15" s="351"/>
      <c r="H15" s="304"/>
      <c r="I15" s="304"/>
      <c r="J15" s="304"/>
      <c r="K15" s="304"/>
      <c r="L15" s="340"/>
      <c r="M15" s="491" t="s">
        <v>29</v>
      </c>
      <c r="N15" s="495"/>
      <c r="O15" s="332"/>
      <c r="P15" s="340"/>
      <c r="Q15" s="304"/>
      <c r="R15" s="304"/>
      <c r="S15" s="304"/>
      <c r="T15" s="490" t="s">
        <v>242</v>
      </c>
      <c r="U15" s="491"/>
      <c r="V15" s="491"/>
      <c r="W15" s="492"/>
      <c r="X15" s="349"/>
      <c r="Y15" s="337"/>
      <c r="Z15" s="337"/>
    </row>
    <row r="16" spans="4:24" ht="15" customHeight="1" thickBot="1">
      <c r="D16" s="341"/>
      <c r="E16" s="534" t="s">
        <v>210</v>
      </c>
      <c r="F16" s="491"/>
      <c r="G16" s="350"/>
      <c r="H16" s="304"/>
      <c r="I16" s="304"/>
      <c r="J16" s="304"/>
      <c r="K16" s="344"/>
      <c r="L16" s="341"/>
      <c r="M16" s="489" t="s">
        <v>218</v>
      </c>
      <c r="N16" s="489"/>
      <c r="O16" s="344"/>
      <c r="P16" s="54"/>
      <c r="R16" s="304"/>
      <c r="S16" s="304"/>
      <c r="T16" s="346"/>
      <c r="U16" s="489" t="s">
        <v>220</v>
      </c>
      <c r="V16" s="489"/>
      <c r="W16" s="54"/>
      <c r="X16" s="349"/>
    </row>
    <row r="17" spans="1:27" s="304" customFormat="1" ht="15" customHeight="1" thickTop="1">
      <c r="A17" s="323"/>
      <c r="B17" s="323"/>
      <c r="C17" s="493" t="s">
        <v>32</v>
      </c>
      <c r="D17" s="492"/>
      <c r="E17" s="335"/>
      <c r="F17" s="342"/>
      <c r="G17" s="525" t="s">
        <v>24</v>
      </c>
      <c r="H17" s="540"/>
      <c r="I17" s="322"/>
      <c r="J17" s="322"/>
      <c r="K17" s="539" t="s">
        <v>33</v>
      </c>
      <c r="L17" s="533"/>
      <c r="M17" s="322"/>
      <c r="N17" s="322"/>
      <c r="O17" s="490" t="s">
        <v>27</v>
      </c>
      <c r="P17" s="494"/>
      <c r="Q17" s="349"/>
      <c r="R17" s="335"/>
      <c r="S17" s="496" t="s">
        <v>215</v>
      </c>
      <c r="T17" s="496"/>
      <c r="W17" s="496" t="s">
        <v>213</v>
      </c>
      <c r="X17" s="496"/>
      <c r="Y17" s="323"/>
      <c r="Z17" s="323"/>
      <c r="AA17" s="323"/>
    </row>
    <row r="18" spans="3:24" s="304" customFormat="1" ht="15" customHeight="1">
      <c r="C18" s="532" t="s">
        <v>204</v>
      </c>
      <c r="D18" s="533"/>
      <c r="E18" s="335"/>
      <c r="F18" s="342"/>
      <c r="G18" s="535" t="s">
        <v>217</v>
      </c>
      <c r="H18" s="536"/>
      <c r="I18" s="322"/>
      <c r="J18" s="322"/>
      <c r="K18" s="532" t="s">
        <v>203</v>
      </c>
      <c r="L18" s="533"/>
      <c r="M18" s="322"/>
      <c r="N18" s="322"/>
      <c r="O18" s="537" t="s">
        <v>219</v>
      </c>
      <c r="P18" s="538"/>
      <c r="Q18" s="349"/>
      <c r="R18" s="335"/>
      <c r="S18" s="496"/>
      <c r="T18" s="496"/>
      <c r="U18" s="323"/>
      <c r="V18" s="323"/>
      <c r="W18" s="496"/>
      <c r="X18" s="496"/>
    </row>
    <row r="19" spans="2:23" s="216" customFormat="1" ht="48" customHeight="1">
      <c r="B19" s="496" t="s">
        <v>188</v>
      </c>
      <c r="C19" s="520"/>
      <c r="D19" s="496" t="s">
        <v>195</v>
      </c>
      <c r="E19" s="520"/>
      <c r="F19" s="496" t="s">
        <v>189</v>
      </c>
      <c r="G19" s="520"/>
      <c r="H19" s="496" t="s">
        <v>197</v>
      </c>
      <c r="I19" s="520"/>
      <c r="J19" s="496" t="s">
        <v>190</v>
      </c>
      <c r="K19" s="520"/>
      <c r="L19" s="496" t="s">
        <v>196</v>
      </c>
      <c r="M19" s="520"/>
      <c r="N19" s="496" t="s">
        <v>191</v>
      </c>
      <c r="O19" s="520"/>
      <c r="P19" s="496" t="s">
        <v>198</v>
      </c>
      <c r="Q19" s="520"/>
      <c r="T19" s="304"/>
      <c r="U19" s="304"/>
      <c r="V19" s="304"/>
      <c r="W19" s="304"/>
    </row>
    <row r="20" spans="3:15" s="304" customFormat="1" ht="22.5" customHeight="1" thickBot="1">
      <c r="C20" s="343"/>
      <c r="D20" s="491" t="s">
        <v>34</v>
      </c>
      <c r="E20" s="491"/>
      <c r="F20" s="521"/>
      <c r="G20" s="522"/>
      <c r="H20" s="322"/>
      <c r="I20" s="322"/>
      <c r="J20" s="322"/>
      <c r="K20" s="342"/>
      <c r="L20" s="523" t="s">
        <v>28</v>
      </c>
      <c r="M20" s="524"/>
      <c r="N20" s="525"/>
      <c r="O20" s="526"/>
    </row>
    <row r="21" spans="3:23" s="304" customFormat="1" ht="22.5" customHeight="1" thickBot="1" thickTop="1">
      <c r="C21" s="216"/>
      <c r="D21" s="352"/>
      <c r="E21" s="356"/>
      <c r="F21" s="525" t="s">
        <v>115</v>
      </c>
      <c r="G21" s="525"/>
      <c r="H21" s="525"/>
      <c r="I21" s="525"/>
      <c r="J21" s="527"/>
      <c r="K21" s="527"/>
      <c r="L21" s="527"/>
      <c r="M21" s="527"/>
      <c r="N21" s="357"/>
      <c r="O21" s="345"/>
      <c r="T21" s="323"/>
      <c r="U21" s="323"/>
      <c r="V21" s="323"/>
      <c r="W21" s="323"/>
    </row>
    <row r="22" spans="5:23" s="314" customFormat="1" ht="15" customHeight="1" thickTop="1">
      <c r="E22" s="313"/>
      <c r="F22" s="360"/>
      <c r="G22" s="360"/>
      <c r="H22" s="360"/>
      <c r="I22" s="361"/>
      <c r="J22" s="313"/>
      <c r="K22" s="313"/>
      <c r="L22" s="313"/>
      <c r="M22" s="313"/>
      <c r="N22" s="313"/>
      <c r="T22" s="304"/>
      <c r="U22" s="304"/>
      <c r="V22" s="304"/>
      <c r="W22" s="304"/>
    </row>
    <row r="23" spans="5:23" s="314" customFormat="1" ht="15" customHeight="1"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T23" s="304"/>
      <c r="U23" s="304"/>
      <c r="V23" s="304"/>
      <c r="W23" s="304"/>
    </row>
    <row r="24" spans="1:16" s="314" customFormat="1" ht="18" customHeight="1">
      <c r="A24" s="518" t="s">
        <v>134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9"/>
      <c r="O24" s="519"/>
      <c r="P24" s="519"/>
    </row>
    <row r="25" spans="1:27" ht="19.5" customHeight="1">
      <c r="A25" s="513" t="s">
        <v>17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94"/>
      <c r="O25" s="513" t="s">
        <v>18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</row>
    <row r="26" spans="1:27" ht="24" customHeight="1" thickBot="1">
      <c r="A26" s="20" t="s">
        <v>19</v>
      </c>
      <c r="B26" s="514" t="s">
        <v>20</v>
      </c>
      <c r="C26" s="514"/>
      <c r="D26" s="21" t="s">
        <v>21</v>
      </c>
      <c r="E26" s="515" t="s">
        <v>22</v>
      </c>
      <c r="F26" s="515"/>
      <c r="G26" s="515"/>
      <c r="H26" s="514" t="s">
        <v>23</v>
      </c>
      <c r="I26" s="514"/>
      <c r="J26" s="514"/>
      <c r="K26" s="515" t="s">
        <v>22</v>
      </c>
      <c r="L26" s="515"/>
      <c r="M26" s="515"/>
      <c r="N26" s="22"/>
      <c r="O26" s="95" t="s">
        <v>19</v>
      </c>
      <c r="P26" s="516" t="s">
        <v>20</v>
      </c>
      <c r="Q26" s="516"/>
      <c r="R26" s="96" t="s">
        <v>21</v>
      </c>
      <c r="S26" s="517" t="s">
        <v>22</v>
      </c>
      <c r="T26" s="517"/>
      <c r="U26" s="517"/>
      <c r="V26" s="516" t="s">
        <v>23</v>
      </c>
      <c r="W26" s="516"/>
      <c r="X26" s="516"/>
      <c r="Y26" s="517" t="s">
        <v>22</v>
      </c>
      <c r="Z26" s="517"/>
      <c r="AA26" s="517"/>
    </row>
    <row r="27" spans="1:27" ht="24.75" customHeight="1" thickTop="1">
      <c r="A27" s="307" t="s">
        <v>32</v>
      </c>
      <c r="B27" s="503">
        <v>0.4166666666666667</v>
      </c>
      <c r="C27" s="503"/>
      <c r="D27" s="318" t="s">
        <v>32</v>
      </c>
      <c r="E27" s="511" t="str">
        <f>B19</f>
        <v>一宮東
U-12</v>
      </c>
      <c r="F27" s="511"/>
      <c r="G27" s="511"/>
      <c r="H27" s="319">
        <v>1</v>
      </c>
      <c r="I27" s="319" t="s">
        <v>25</v>
      </c>
      <c r="J27" s="319">
        <v>6</v>
      </c>
      <c r="K27" s="512" t="str">
        <f>D19</f>
        <v>潮江
U-12</v>
      </c>
      <c r="L27" s="512"/>
      <c r="M27" s="512"/>
      <c r="N27" s="76"/>
      <c r="O27" s="307" t="s">
        <v>32</v>
      </c>
      <c r="P27" s="503">
        <v>0.416666666666667</v>
      </c>
      <c r="Q27" s="503"/>
      <c r="R27" s="318" t="s">
        <v>33</v>
      </c>
      <c r="S27" s="511" t="str">
        <f>J19</f>
        <v>横内
U-12</v>
      </c>
      <c r="T27" s="511"/>
      <c r="U27" s="511"/>
      <c r="V27" s="319">
        <v>1</v>
      </c>
      <c r="W27" s="319" t="s">
        <v>25</v>
      </c>
      <c r="X27" s="319">
        <v>7</v>
      </c>
      <c r="Y27" s="512" t="str">
        <f>L19</f>
        <v>介良
U-12A</v>
      </c>
      <c r="Z27" s="512"/>
      <c r="AA27" s="512"/>
    </row>
    <row r="28" spans="1:27" ht="24.75" customHeight="1">
      <c r="A28" s="305" t="s">
        <v>24</v>
      </c>
      <c r="B28" s="499">
        <v>0.4444444444444444</v>
      </c>
      <c r="C28" s="499"/>
      <c r="D28" s="316" t="s">
        <v>24</v>
      </c>
      <c r="E28" s="504" t="str">
        <f>F19</f>
        <v>大津
U-11</v>
      </c>
      <c r="F28" s="504"/>
      <c r="G28" s="504"/>
      <c r="H28" s="330">
        <v>4</v>
      </c>
      <c r="I28" s="330" t="s">
        <v>25</v>
      </c>
      <c r="J28" s="330">
        <v>1</v>
      </c>
      <c r="K28" s="504" t="str">
        <f>H19</f>
        <v>横内
U-11</v>
      </c>
      <c r="L28" s="504"/>
      <c r="M28" s="504"/>
      <c r="N28" s="78"/>
      <c r="O28" s="305" t="s">
        <v>24</v>
      </c>
      <c r="P28" s="499">
        <v>0.444444444444444</v>
      </c>
      <c r="Q28" s="499"/>
      <c r="R28" s="316" t="s">
        <v>27</v>
      </c>
      <c r="S28" s="504" t="str">
        <f>N19</f>
        <v>十津三里
U-11M</v>
      </c>
      <c r="T28" s="504"/>
      <c r="U28" s="504"/>
      <c r="V28" s="348" t="s">
        <v>205</v>
      </c>
      <c r="W28" s="359" t="s">
        <v>216</v>
      </c>
      <c r="X28" s="348" t="s">
        <v>206</v>
      </c>
      <c r="Y28" s="504" t="str">
        <f>P19</f>
        <v>大津
U-12</v>
      </c>
      <c r="Z28" s="504"/>
      <c r="AA28" s="504"/>
    </row>
    <row r="29" spans="1:27" ht="24.75" customHeight="1">
      <c r="A29" s="305" t="s">
        <v>33</v>
      </c>
      <c r="B29" s="503">
        <v>0.47222222222222227</v>
      </c>
      <c r="C29" s="503"/>
      <c r="D29" s="316" t="s">
        <v>34</v>
      </c>
      <c r="E29" s="507" t="s">
        <v>207</v>
      </c>
      <c r="F29" s="504"/>
      <c r="G29" s="504"/>
      <c r="H29" s="330">
        <v>6</v>
      </c>
      <c r="I29" s="330" t="s">
        <v>25</v>
      </c>
      <c r="J29" s="330">
        <v>0</v>
      </c>
      <c r="K29" s="500" t="s">
        <v>208</v>
      </c>
      <c r="L29" s="500"/>
      <c r="M29" s="500"/>
      <c r="N29" s="79"/>
      <c r="O29" s="305" t="s">
        <v>33</v>
      </c>
      <c r="P29" s="503">
        <v>0.472222222222222</v>
      </c>
      <c r="Q29" s="503"/>
      <c r="R29" s="316" t="s">
        <v>28</v>
      </c>
      <c r="S29" s="508" t="s">
        <v>209</v>
      </c>
      <c r="T29" s="509"/>
      <c r="U29" s="510"/>
      <c r="V29" s="330">
        <v>2</v>
      </c>
      <c r="W29" s="330" t="s">
        <v>25</v>
      </c>
      <c r="X29" s="330">
        <v>0</v>
      </c>
      <c r="Y29" s="504" t="s">
        <v>191</v>
      </c>
      <c r="Z29" s="504"/>
      <c r="AA29" s="504"/>
    </row>
    <row r="30" spans="1:27" ht="24.75" customHeight="1">
      <c r="A30" s="305" t="s">
        <v>27</v>
      </c>
      <c r="B30" s="499">
        <v>0.5</v>
      </c>
      <c r="C30" s="499"/>
      <c r="D30" s="316" t="s">
        <v>114</v>
      </c>
      <c r="E30" s="504" t="s">
        <v>195</v>
      </c>
      <c r="F30" s="504"/>
      <c r="G30" s="504"/>
      <c r="H30" s="330">
        <v>3</v>
      </c>
      <c r="I30" s="330" t="s">
        <v>25</v>
      </c>
      <c r="J30" s="330">
        <v>1</v>
      </c>
      <c r="K30" s="511" t="s">
        <v>189</v>
      </c>
      <c r="L30" s="511"/>
      <c r="M30" s="511"/>
      <c r="N30" s="79"/>
      <c r="O30" s="98" t="s">
        <v>27</v>
      </c>
      <c r="P30" s="499">
        <v>0.5</v>
      </c>
      <c r="Q30" s="499"/>
      <c r="R30" s="217" t="s">
        <v>29</v>
      </c>
      <c r="S30" s="506" t="s">
        <v>196</v>
      </c>
      <c r="T30" s="506"/>
      <c r="U30" s="506"/>
      <c r="V30" s="317">
        <v>3</v>
      </c>
      <c r="W30" s="317" t="s">
        <v>25</v>
      </c>
      <c r="X30" s="317">
        <v>0</v>
      </c>
      <c r="Y30" s="505" t="s">
        <v>214</v>
      </c>
      <c r="Z30" s="506"/>
      <c r="AA30" s="506"/>
    </row>
    <row r="31" spans="1:27" ht="24.75" customHeight="1">
      <c r="A31" s="305" t="s">
        <v>34</v>
      </c>
      <c r="B31" s="503">
        <v>0.5277777777777778</v>
      </c>
      <c r="C31" s="503"/>
      <c r="D31" s="316" t="s">
        <v>115</v>
      </c>
      <c r="E31" s="504" t="s">
        <v>211</v>
      </c>
      <c r="F31" s="504"/>
      <c r="G31" s="504"/>
      <c r="H31" s="330">
        <v>2</v>
      </c>
      <c r="I31" s="330" t="s">
        <v>25</v>
      </c>
      <c r="J31" s="330">
        <v>0</v>
      </c>
      <c r="K31" s="500" t="s">
        <v>96</v>
      </c>
      <c r="L31" s="500"/>
      <c r="M31" s="500"/>
      <c r="N31" s="79"/>
      <c r="O31" s="305" t="s">
        <v>34</v>
      </c>
      <c r="P31" s="503">
        <v>0.527777777777778</v>
      </c>
      <c r="Q31" s="503"/>
      <c r="R31" s="316" t="s">
        <v>30</v>
      </c>
      <c r="S31" s="504" t="s">
        <v>212</v>
      </c>
      <c r="T31" s="504"/>
      <c r="U31" s="504"/>
      <c r="V31" s="330">
        <v>0</v>
      </c>
      <c r="W31" s="330" t="s">
        <v>25</v>
      </c>
      <c r="X31" s="330">
        <v>2</v>
      </c>
      <c r="Y31" s="504" t="s">
        <v>198</v>
      </c>
      <c r="Z31" s="504"/>
      <c r="AA31" s="504"/>
    </row>
    <row r="32" spans="1:27" ht="24.75" customHeight="1">
      <c r="A32" s="305" t="s">
        <v>28</v>
      </c>
      <c r="B32" s="499">
        <v>0.5555555555555556</v>
      </c>
      <c r="C32" s="499"/>
      <c r="D32" s="316" t="s">
        <v>116</v>
      </c>
      <c r="E32" s="500" t="s">
        <v>195</v>
      </c>
      <c r="F32" s="500"/>
      <c r="G32" s="500"/>
      <c r="H32" s="330">
        <v>2</v>
      </c>
      <c r="I32" s="330" t="s">
        <v>25</v>
      </c>
      <c r="J32" s="330">
        <v>3</v>
      </c>
      <c r="K32" s="500" t="s">
        <v>196</v>
      </c>
      <c r="L32" s="500"/>
      <c r="M32" s="500"/>
      <c r="N32" s="76"/>
      <c r="O32" s="99"/>
      <c r="P32" s="501"/>
      <c r="Q32" s="501"/>
      <c r="R32" s="218"/>
      <c r="S32" s="502"/>
      <c r="T32" s="502"/>
      <c r="U32" s="502"/>
      <c r="V32" s="99"/>
      <c r="W32" s="99"/>
      <c r="X32" s="99"/>
      <c r="Y32" s="502"/>
      <c r="Z32" s="502"/>
      <c r="AA32" s="502"/>
    </row>
    <row r="33" spans="1:27" ht="13.5" customHeight="1">
      <c r="A33" s="99"/>
      <c r="B33" s="220"/>
      <c r="C33" s="220"/>
      <c r="D33" s="218"/>
      <c r="E33" s="303"/>
      <c r="F33" s="303"/>
      <c r="G33" s="303"/>
      <c r="H33" s="303"/>
      <c r="I33" s="303"/>
      <c r="J33" s="303"/>
      <c r="K33" s="303"/>
      <c r="L33" s="303"/>
      <c r="M33" s="303"/>
      <c r="N33" s="76"/>
      <c r="O33" s="99"/>
      <c r="P33" s="315"/>
      <c r="Q33" s="315"/>
      <c r="R33" s="218"/>
      <c r="S33" s="312"/>
      <c r="T33" s="312"/>
      <c r="U33" s="312"/>
      <c r="V33" s="99"/>
      <c r="W33" s="99"/>
      <c r="X33" s="99"/>
      <c r="Y33" s="312"/>
      <c r="Z33" s="312"/>
      <c r="AA33" s="312"/>
    </row>
    <row r="34" spans="3:14" ht="13.5">
      <c r="C34" s="304"/>
      <c r="D34" s="304"/>
      <c r="E34" s="304"/>
      <c r="F34" s="304"/>
      <c r="K34" s="88"/>
      <c r="L34" s="88"/>
      <c r="M34" s="88"/>
      <c r="N34" s="88"/>
    </row>
    <row r="35" spans="2:25" s="308" customFormat="1" ht="15" customHeight="1">
      <c r="B35" s="54" t="s">
        <v>35</v>
      </c>
      <c r="C35" s="54"/>
      <c r="F35" s="40" t="s">
        <v>36</v>
      </c>
      <c r="G35" s="54"/>
      <c r="H35" s="54"/>
      <c r="J35" s="54"/>
      <c r="K35" s="54"/>
      <c r="L35" s="54"/>
      <c r="M35" s="54"/>
      <c r="N35" s="54"/>
      <c r="O35" s="54"/>
      <c r="P35" s="54"/>
      <c r="Q35" s="54"/>
      <c r="R35" s="309"/>
      <c r="S35" s="309"/>
      <c r="T35" s="309"/>
      <c r="U35" s="309"/>
      <c r="V35" s="309"/>
      <c r="W35" s="309"/>
      <c r="X35" s="309"/>
      <c r="Y35" s="309"/>
    </row>
    <row r="36" spans="2:25" s="308" customFormat="1" ht="7.5" customHeight="1">
      <c r="B36" s="54"/>
      <c r="C36" s="54"/>
      <c r="D36" s="40"/>
      <c r="E36" s="54"/>
      <c r="G36" s="54"/>
      <c r="H36" s="54"/>
      <c r="J36" s="54"/>
      <c r="K36" s="54"/>
      <c r="L36" s="54"/>
      <c r="M36" s="54"/>
      <c r="N36" s="54"/>
      <c r="O36" s="54"/>
      <c r="P36" s="54"/>
      <c r="Q36" s="54"/>
      <c r="R36" s="309"/>
      <c r="S36" s="309"/>
      <c r="T36" s="309"/>
      <c r="U36" s="309"/>
      <c r="V36" s="309"/>
      <c r="W36" s="309"/>
      <c r="X36" s="309"/>
      <c r="Y36" s="309"/>
    </row>
    <row r="37" spans="2:25" s="308" customFormat="1" ht="15" customHeight="1">
      <c r="B37" s="54" t="s">
        <v>37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309"/>
      <c r="S37" s="309"/>
      <c r="T37" s="309"/>
      <c r="U37" s="309"/>
      <c r="V37" s="309"/>
      <c r="W37" s="309"/>
      <c r="X37" s="309"/>
      <c r="Y37" s="309"/>
    </row>
    <row r="38" spans="2:25" s="308" customFormat="1" ht="15" customHeight="1">
      <c r="B38" s="54" t="s">
        <v>38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309"/>
      <c r="S38" s="309"/>
      <c r="T38" s="309"/>
      <c r="U38" s="309"/>
      <c r="V38" s="309"/>
      <c r="W38" s="309"/>
      <c r="X38" s="309"/>
      <c r="Y38" s="309"/>
    </row>
    <row r="39" spans="2:25" s="308" customFormat="1" ht="15" customHeight="1">
      <c r="B39" s="54" t="s">
        <v>39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309"/>
      <c r="S39" s="309"/>
      <c r="T39" s="309"/>
      <c r="U39" s="309"/>
      <c r="V39" s="309"/>
      <c r="W39" s="309"/>
      <c r="X39" s="309"/>
      <c r="Y39" s="309"/>
    </row>
    <row r="42" spans="3:5" ht="13.5">
      <c r="C42" s="497"/>
      <c r="D42" s="497"/>
      <c r="E42" s="497"/>
    </row>
    <row r="43" spans="3:5" ht="13.5">
      <c r="C43" s="498"/>
      <c r="D43" s="498"/>
      <c r="E43" s="498"/>
    </row>
    <row r="44" spans="3:5" ht="13.5">
      <c r="C44" s="497"/>
      <c r="D44" s="497"/>
      <c r="E44" s="497"/>
    </row>
    <row r="45" spans="3:5" ht="13.5">
      <c r="C45" s="498"/>
      <c r="D45" s="498"/>
      <c r="E45" s="498"/>
    </row>
  </sheetData>
  <sheetProtection/>
  <mergeCells count="91">
    <mergeCell ref="A1:AA1"/>
    <mergeCell ref="A2:AA2"/>
    <mergeCell ref="B4:D4"/>
    <mergeCell ref="B5:D5"/>
    <mergeCell ref="G5:AA5"/>
    <mergeCell ref="A9:AA9"/>
    <mergeCell ref="T13:W13"/>
    <mergeCell ref="S17:T18"/>
    <mergeCell ref="B6:E6"/>
    <mergeCell ref="G6:L6"/>
    <mergeCell ref="M6:Z6"/>
    <mergeCell ref="C18:D18"/>
    <mergeCell ref="E16:F16"/>
    <mergeCell ref="G18:H18"/>
    <mergeCell ref="O18:P18"/>
    <mergeCell ref="M16:N16"/>
    <mergeCell ref="K17:L17"/>
    <mergeCell ref="K18:L18"/>
    <mergeCell ref="G17:H17"/>
    <mergeCell ref="H11:K11"/>
    <mergeCell ref="H13:K13"/>
    <mergeCell ref="A24:P24"/>
    <mergeCell ref="B19:C19"/>
    <mergeCell ref="D19:E19"/>
    <mergeCell ref="F19:G19"/>
    <mergeCell ref="H19:I19"/>
    <mergeCell ref="J19:K19"/>
    <mergeCell ref="L19:M19"/>
    <mergeCell ref="N19:O19"/>
    <mergeCell ref="P19:Q19"/>
    <mergeCell ref="D20:G20"/>
    <mergeCell ref="L20:O20"/>
    <mergeCell ref="F21:M21"/>
    <mergeCell ref="A25:M25"/>
    <mergeCell ref="O25:AA25"/>
    <mergeCell ref="B26:C26"/>
    <mergeCell ref="E26:G26"/>
    <mergeCell ref="H26:J26"/>
    <mergeCell ref="K26:M26"/>
    <mergeCell ref="P26:Q26"/>
    <mergeCell ref="S26:U26"/>
    <mergeCell ref="V26:X26"/>
    <mergeCell ref="Y26:AA26"/>
    <mergeCell ref="Y28:AA28"/>
    <mergeCell ref="B27:C27"/>
    <mergeCell ref="E27:G27"/>
    <mergeCell ref="K27:M27"/>
    <mergeCell ref="P27:Q27"/>
    <mergeCell ref="S27:U27"/>
    <mergeCell ref="Y27:AA27"/>
    <mergeCell ref="B28:C28"/>
    <mergeCell ref="E28:G28"/>
    <mergeCell ref="K28:M28"/>
    <mergeCell ref="P28:Q28"/>
    <mergeCell ref="S28:U28"/>
    <mergeCell ref="Y30:AA30"/>
    <mergeCell ref="B29:C29"/>
    <mergeCell ref="E29:G29"/>
    <mergeCell ref="K29:M29"/>
    <mergeCell ref="P29:Q29"/>
    <mergeCell ref="S29:U29"/>
    <mergeCell ref="Y29:AA29"/>
    <mergeCell ref="B30:C30"/>
    <mergeCell ref="E30:G30"/>
    <mergeCell ref="K30:M30"/>
    <mergeCell ref="P30:Q30"/>
    <mergeCell ref="S30:U30"/>
    <mergeCell ref="K32:M32"/>
    <mergeCell ref="P32:Q32"/>
    <mergeCell ref="S32:U32"/>
    <mergeCell ref="Y32:AA32"/>
    <mergeCell ref="B31:C31"/>
    <mergeCell ref="E31:G31"/>
    <mergeCell ref="K31:M31"/>
    <mergeCell ref="P31:Q31"/>
    <mergeCell ref="S31:U31"/>
    <mergeCell ref="Y31:AA31"/>
    <mergeCell ref="C42:E42"/>
    <mergeCell ref="C43:E43"/>
    <mergeCell ref="C44:E44"/>
    <mergeCell ref="C45:E45"/>
    <mergeCell ref="B32:C32"/>
    <mergeCell ref="E32:G32"/>
    <mergeCell ref="I14:J14"/>
    <mergeCell ref="T15:W15"/>
    <mergeCell ref="C17:D17"/>
    <mergeCell ref="O17:P17"/>
    <mergeCell ref="E15:F15"/>
    <mergeCell ref="U16:V16"/>
    <mergeCell ref="M15:N15"/>
    <mergeCell ref="W17:X18"/>
  </mergeCells>
  <printOptions horizontalCentered="1"/>
  <pageMargins left="0.3937007874015748" right="0.3937007874015748" top="0.5511811023622047" bottom="0.35433070866141736" header="0.31496062992125984" footer="0.31496062992125984"/>
  <pageSetup fitToHeight="1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60"/>
  <sheetViews>
    <sheetView zoomScalePageLayoutView="0" workbookViewId="0" topLeftCell="A1">
      <selection activeCell="A1" sqref="A1:AA1"/>
    </sheetView>
  </sheetViews>
  <sheetFormatPr defaultColWidth="9.00390625" defaultRowHeight="15"/>
  <cols>
    <col min="1" max="3" width="3.57421875" style="0" customWidth="1"/>
    <col min="4" max="4" width="3.57421875" style="15" customWidth="1"/>
    <col min="5" max="28" width="3.57421875" style="0" customWidth="1"/>
    <col min="29" max="140" width="0" style="0" hidden="1" customWidth="1"/>
  </cols>
  <sheetData>
    <row r="1" spans="1:28" ht="24" customHeight="1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585"/>
    </row>
    <row r="2" spans="1:28" ht="24" customHeight="1">
      <c r="A2" s="586" t="s">
        <v>40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7"/>
    </row>
    <row r="3" spans="1:2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3"/>
    </row>
    <row r="4" spans="1:28" ht="14.25">
      <c r="A4" s="1"/>
      <c r="B4" s="435" t="s">
        <v>2</v>
      </c>
      <c r="C4" s="435"/>
      <c r="D4" s="435"/>
      <c r="E4" s="6"/>
      <c r="F4" s="6"/>
      <c r="G4" s="1" t="s">
        <v>41</v>
      </c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8"/>
      <c r="AB4" s="8"/>
    </row>
    <row r="5" spans="1:28" ht="14.25">
      <c r="A5" s="6"/>
      <c r="B5" s="393" t="s">
        <v>81</v>
      </c>
      <c r="C5" s="436"/>
      <c r="D5" s="436"/>
      <c r="E5" s="6"/>
      <c r="F5" s="6"/>
      <c r="G5" s="6" t="s">
        <v>168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8"/>
    </row>
    <row r="6" spans="1:28" ht="14.25">
      <c r="A6" s="6"/>
      <c r="B6" s="436" t="s">
        <v>5</v>
      </c>
      <c r="C6" s="436"/>
      <c r="D6" s="437"/>
      <c r="E6" s="436"/>
      <c r="F6" s="6"/>
      <c r="G6" s="7" t="s">
        <v>42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5"/>
    </row>
    <row r="7" spans="1:28" ht="14.25">
      <c r="A7" s="6"/>
      <c r="B7" s="6"/>
      <c r="C7" s="6"/>
      <c r="D7" s="101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8" t="s">
        <v>43</v>
      </c>
      <c r="W7" s="588"/>
      <c r="X7" s="588"/>
      <c r="Y7" s="588"/>
      <c r="Z7" s="588"/>
      <c r="AA7" s="8"/>
      <c r="AB7" s="5"/>
    </row>
    <row r="8" spans="1:28" ht="14.25">
      <c r="A8" s="9"/>
      <c r="B8" s="9"/>
      <c r="C8" s="9"/>
      <c r="D8" s="102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  <c r="W8" s="14"/>
      <c r="X8" s="14"/>
      <c r="Y8" s="14"/>
      <c r="Z8" s="14"/>
      <c r="AA8" s="11"/>
      <c r="AB8" s="12"/>
    </row>
    <row r="9" spans="1:28" ht="17.25">
      <c r="A9" s="589" t="s">
        <v>17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1"/>
      <c r="O9" s="589" t="s">
        <v>18</v>
      </c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</row>
    <row r="10" spans="1:28" ht="17.25">
      <c r="A10" s="103"/>
      <c r="B10" s="103"/>
      <c r="C10" s="103"/>
      <c r="D10" s="103"/>
      <c r="E10" s="103"/>
      <c r="F10" s="86"/>
      <c r="G10" s="86"/>
      <c r="H10" s="103"/>
      <c r="I10" s="103"/>
      <c r="J10" s="103"/>
      <c r="K10" s="103"/>
      <c r="L10" s="103"/>
      <c r="M10" s="103"/>
      <c r="N10" s="87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1" ht="13.5">
      <c r="A11" s="16"/>
      <c r="C11" s="17"/>
      <c r="F11" s="23"/>
      <c r="G11" s="104"/>
      <c r="N11" s="105"/>
      <c r="U11" s="104"/>
    </row>
    <row r="12" spans="1:28" ht="13.5">
      <c r="A12" s="571" t="s">
        <v>44</v>
      </c>
      <c r="B12" s="571"/>
      <c r="C12" s="571"/>
      <c r="D12" s="106">
        <v>3</v>
      </c>
      <c r="E12" s="571" t="s">
        <v>45</v>
      </c>
      <c r="F12" s="571"/>
      <c r="G12" s="572"/>
      <c r="H12" s="577" t="s">
        <v>46</v>
      </c>
      <c r="I12" s="571"/>
      <c r="J12" s="571"/>
      <c r="K12" s="106">
        <v>7</v>
      </c>
      <c r="L12" s="581" t="s">
        <v>47</v>
      </c>
      <c r="M12" s="581"/>
      <c r="N12" s="583"/>
      <c r="O12" s="584" t="s">
        <v>48</v>
      </c>
      <c r="P12" s="571"/>
      <c r="Q12" s="571"/>
      <c r="R12" s="106">
        <v>11</v>
      </c>
      <c r="S12" s="571" t="s">
        <v>49</v>
      </c>
      <c r="T12" s="571"/>
      <c r="U12" s="572"/>
      <c r="V12" s="577" t="s">
        <v>50</v>
      </c>
      <c r="W12" s="571"/>
      <c r="X12" s="571"/>
      <c r="Y12" s="106">
        <v>15</v>
      </c>
      <c r="Z12" s="571" t="s">
        <v>51</v>
      </c>
      <c r="AA12" s="571"/>
      <c r="AB12" s="571"/>
    </row>
    <row r="13" spans="1:28" ht="13.5">
      <c r="A13" s="35"/>
      <c r="B13" s="35"/>
      <c r="C13" s="35"/>
      <c r="D13" s="107"/>
      <c r="E13" s="35"/>
      <c r="F13" s="19"/>
      <c r="G13" s="89"/>
      <c r="H13" s="35"/>
      <c r="I13" s="35"/>
      <c r="J13" s="35"/>
      <c r="K13" s="35"/>
      <c r="L13" s="35"/>
      <c r="M13" s="35"/>
      <c r="N13" s="90"/>
      <c r="O13" s="35"/>
      <c r="P13" s="107"/>
      <c r="Q13" s="107"/>
      <c r="R13" s="107"/>
      <c r="S13" s="107"/>
      <c r="T13" s="107"/>
      <c r="U13" s="91"/>
      <c r="V13" s="107"/>
      <c r="W13" s="107"/>
      <c r="X13" s="107"/>
      <c r="Y13" s="107"/>
      <c r="Z13" s="107"/>
      <c r="AA13" s="107"/>
      <c r="AB13" s="35"/>
    </row>
    <row r="14" spans="1:28" ht="13.5">
      <c r="A14" s="35"/>
      <c r="B14" s="576">
        <v>1</v>
      </c>
      <c r="C14" s="108"/>
      <c r="D14" s="106"/>
      <c r="E14" s="109"/>
      <c r="F14" s="579">
        <v>2</v>
      </c>
      <c r="G14" s="110"/>
      <c r="H14" s="35"/>
      <c r="I14" s="576">
        <v>5</v>
      </c>
      <c r="J14" s="108"/>
      <c r="K14" s="35"/>
      <c r="L14" s="109"/>
      <c r="M14" s="576">
        <v>6</v>
      </c>
      <c r="N14" s="111"/>
      <c r="O14" s="35"/>
      <c r="P14" s="576">
        <v>9</v>
      </c>
      <c r="Q14" s="108"/>
      <c r="R14" s="106"/>
      <c r="S14" s="112"/>
      <c r="T14" s="576">
        <v>10</v>
      </c>
      <c r="U14" s="113"/>
      <c r="V14" s="106"/>
      <c r="W14" s="576">
        <v>13</v>
      </c>
      <c r="X14" s="108"/>
      <c r="Y14" s="106"/>
      <c r="Z14" s="114"/>
      <c r="AA14" s="576">
        <v>14</v>
      </c>
      <c r="AB14" s="35"/>
    </row>
    <row r="15" spans="1:28" ht="13.5">
      <c r="A15" s="35"/>
      <c r="B15" s="576"/>
      <c r="C15" s="35"/>
      <c r="D15" s="107"/>
      <c r="E15" s="35"/>
      <c r="F15" s="579"/>
      <c r="G15" s="89"/>
      <c r="H15" s="35"/>
      <c r="I15" s="576"/>
      <c r="J15" s="35"/>
      <c r="K15" s="35"/>
      <c r="L15" s="35"/>
      <c r="M15" s="576"/>
      <c r="N15" s="90"/>
      <c r="O15" s="35"/>
      <c r="P15" s="576"/>
      <c r="Q15" s="107"/>
      <c r="R15" s="107"/>
      <c r="S15" s="107"/>
      <c r="T15" s="576"/>
      <c r="U15" s="91"/>
      <c r="V15" s="107"/>
      <c r="W15" s="576"/>
      <c r="X15" s="107"/>
      <c r="Y15" s="107"/>
      <c r="Z15" s="107"/>
      <c r="AA15" s="576"/>
      <c r="AB15" s="35"/>
    </row>
    <row r="16" spans="1:28" ht="13.5">
      <c r="A16" s="35"/>
      <c r="B16" s="35"/>
      <c r="C16" s="35"/>
      <c r="D16" s="107"/>
      <c r="E16" s="35"/>
      <c r="F16" s="19"/>
      <c r="G16" s="89"/>
      <c r="H16" s="35"/>
      <c r="I16" s="35"/>
      <c r="J16" s="35"/>
      <c r="K16" s="35"/>
      <c r="L16" s="35"/>
      <c r="M16" s="35"/>
      <c r="N16" s="90"/>
      <c r="O16" s="35"/>
      <c r="P16" s="107"/>
      <c r="Q16" s="107"/>
      <c r="R16" s="107"/>
      <c r="S16" s="107"/>
      <c r="T16" s="107"/>
      <c r="U16" s="91"/>
      <c r="V16" s="107"/>
      <c r="W16" s="107"/>
      <c r="X16" s="107"/>
      <c r="Y16" s="107"/>
      <c r="Z16" s="107"/>
      <c r="AA16" s="107"/>
      <c r="AB16" s="35"/>
    </row>
    <row r="17" spans="1:28" ht="13.5">
      <c r="A17" s="571" t="s">
        <v>52</v>
      </c>
      <c r="B17" s="571"/>
      <c r="C17" s="571"/>
      <c r="D17" s="106">
        <v>4</v>
      </c>
      <c r="E17" s="571" t="s">
        <v>53</v>
      </c>
      <c r="F17" s="571"/>
      <c r="G17" s="572"/>
      <c r="H17" s="429" t="s">
        <v>54</v>
      </c>
      <c r="I17" s="430"/>
      <c r="J17" s="430"/>
      <c r="K17" s="106">
        <v>8</v>
      </c>
      <c r="L17" s="571" t="s">
        <v>55</v>
      </c>
      <c r="M17" s="571"/>
      <c r="N17" s="578"/>
      <c r="O17" s="584" t="s">
        <v>56</v>
      </c>
      <c r="P17" s="571"/>
      <c r="Q17" s="571"/>
      <c r="R17" s="106">
        <v>12</v>
      </c>
      <c r="S17" s="571" t="s">
        <v>57</v>
      </c>
      <c r="T17" s="571"/>
      <c r="U17" s="572"/>
      <c r="V17" s="577" t="s">
        <v>58</v>
      </c>
      <c r="W17" s="571"/>
      <c r="X17" s="571"/>
      <c r="Y17" s="106">
        <v>16</v>
      </c>
      <c r="Z17" s="571" t="s">
        <v>59</v>
      </c>
      <c r="AA17" s="571"/>
      <c r="AB17" s="571"/>
    </row>
    <row r="18" spans="1:28" ht="13.5">
      <c r="A18" s="35"/>
      <c r="B18" s="107"/>
      <c r="C18" s="107"/>
      <c r="D18" s="107"/>
      <c r="E18" s="107"/>
      <c r="F18" s="88"/>
      <c r="G18" s="91"/>
      <c r="H18" s="35"/>
      <c r="I18" s="107"/>
      <c r="J18" s="107"/>
      <c r="K18" s="35"/>
      <c r="L18" s="107"/>
      <c r="M18" s="107"/>
      <c r="N18" s="92"/>
      <c r="O18" s="35"/>
      <c r="P18" s="107"/>
      <c r="Q18" s="107"/>
      <c r="R18" s="107"/>
      <c r="S18" s="107"/>
      <c r="T18" s="107"/>
      <c r="U18" s="91"/>
      <c r="V18" s="107"/>
      <c r="W18" s="107"/>
      <c r="X18" s="107"/>
      <c r="Y18" s="107"/>
      <c r="Z18" s="107"/>
      <c r="AA18" s="107"/>
      <c r="AB18" s="35"/>
    </row>
    <row r="19" spans="1:28" ht="13.5">
      <c r="A19" s="35"/>
      <c r="B19" s="35"/>
      <c r="C19" s="107"/>
      <c r="D19" s="107"/>
      <c r="E19" s="107"/>
      <c r="F19" s="19"/>
      <c r="G19" s="89"/>
      <c r="H19" s="35"/>
      <c r="I19" s="35"/>
      <c r="J19" s="107"/>
      <c r="K19" s="107"/>
      <c r="L19" s="107"/>
      <c r="M19" s="107"/>
      <c r="N19" s="92"/>
      <c r="O19" s="35"/>
      <c r="P19" s="107"/>
      <c r="Q19" s="107"/>
      <c r="R19" s="107"/>
      <c r="S19" s="107"/>
      <c r="T19" s="107"/>
      <c r="U19" s="91"/>
      <c r="V19" s="107"/>
      <c r="W19" s="107"/>
      <c r="X19" s="107"/>
      <c r="Y19" s="107"/>
      <c r="Z19" s="107"/>
      <c r="AA19" s="107"/>
      <c r="AB19" s="35"/>
    </row>
    <row r="20" spans="1:28" ht="13.5">
      <c r="A20" s="571" t="s">
        <v>60</v>
      </c>
      <c r="B20" s="571"/>
      <c r="C20" s="571"/>
      <c r="D20" s="106">
        <v>19</v>
      </c>
      <c r="E20" s="571" t="s">
        <v>10</v>
      </c>
      <c r="F20" s="571"/>
      <c r="G20" s="572"/>
      <c r="H20" s="577" t="s">
        <v>61</v>
      </c>
      <c r="I20" s="571"/>
      <c r="J20" s="571"/>
      <c r="K20" s="106">
        <v>23</v>
      </c>
      <c r="L20" s="581" t="s">
        <v>62</v>
      </c>
      <c r="M20" s="581"/>
      <c r="N20" s="583"/>
      <c r="O20" s="35"/>
      <c r="P20" s="107"/>
      <c r="Q20" s="571" t="s">
        <v>63</v>
      </c>
      <c r="R20" s="571"/>
      <c r="S20" s="571"/>
      <c r="T20" s="107"/>
      <c r="U20" s="91"/>
      <c r="V20" s="577" t="s">
        <v>64</v>
      </c>
      <c r="W20" s="571"/>
      <c r="X20" s="571"/>
      <c r="Y20" s="106">
        <v>32</v>
      </c>
      <c r="Z20" s="571" t="s">
        <v>65</v>
      </c>
      <c r="AA20" s="571"/>
      <c r="AB20" s="571"/>
    </row>
    <row r="21" spans="1:28" ht="13.5">
      <c r="A21" s="35"/>
      <c r="B21" s="35"/>
      <c r="C21" s="108"/>
      <c r="D21" s="106"/>
      <c r="E21" s="109"/>
      <c r="F21" s="115"/>
      <c r="G21" s="110"/>
      <c r="H21" s="35"/>
      <c r="I21" s="35"/>
      <c r="J21" s="108"/>
      <c r="K21" s="106"/>
      <c r="L21" s="109"/>
      <c r="M21" s="35"/>
      <c r="N21" s="111"/>
      <c r="O21" s="35"/>
      <c r="P21" s="106"/>
      <c r="Q21" s="108">
        <v>25</v>
      </c>
      <c r="R21" s="106"/>
      <c r="S21" s="114">
        <v>28</v>
      </c>
      <c r="T21" s="114"/>
      <c r="U21" s="113"/>
      <c r="V21" s="106"/>
      <c r="W21" s="107"/>
      <c r="X21" s="107"/>
      <c r="Y21" s="106"/>
      <c r="Z21" s="107"/>
      <c r="AA21" s="107"/>
      <c r="AB21" s="35"/>
    </row>
    <row r="22" spans="1:28" ht="13.5">
      <c r="A22" s="106"/>
      <c r="B22" s="576">
        <v>17</v>
      </c>
      <c r="C22" s="106"/>
      <c r="D22" s="106"/>
      <c r="E22" s="106"/>
      <c r="F22" s="579">
        <v>18</v>
      </c>
      <c r="G22" s="113"/>
      <c r="H22" s="106"/>
      <c r="I22" s="576">
        <v>21</v>
      </c>
      <c r="J22" s="106"/>
      <c r="K22" s="106"/>
      <c r="L22" s="106"/>
      <c r="M22" s="576">
        <v>22</v>
      </c>
      <c r="N22" s="116"/>
      <c r="O22" s="580" t="s">
        <v>66</v>
      </c>
      <c r="P22" s="580"/>
      <c r="Q22" s="107"/>
      <c r="R22" s="107"/>
      <c r="S22" s="107"/>
      <c r="T22" s="581" t="s">
        <v>67</v>
      </c>
      <c r="U22" s="582"/>
      <c r="V22" s="106"/>
      <c r="W22" s="576">
        <v>30</v>
      </c>
      <c r="X22" s="106"/>
      <c r="Y22" s="106"/>
      <c r="Z22" s="106"/>
      <c r="AA22" s="576">
        <v>31</v>
      </c>
      <c r="AB22" s="106"/>
    </row>
    <row r="23" spans="1:28" ht="13.5">
      <c r="A23" s="106"/>
      <c r="B23" s="576"/>
      <c r="C23" s="106"/>
      <c r="D23" s="106"/>
      <c r="E23" s="106"/>
      <c r="F23" s="579"/>
      <c r="G23" s="113"/>
      <c r="H23" s="106"/>
      <c r="I23" s="576"/>
      <c r="J23" s="106"/>
      <c r="K23" s="106"/>
      <c r="L23" s="106"/>
      <c r="M23" s="576"/>
      <c r="N23" s="116"/>
      <c r="O23" s="580"/>
      <c r="P23" s="580"/>
      <c r="Q23" s="107"/>
      <c r="R23" s="107"/>
      <c r="S23" s="107"/>
      <c r="T23" s="581"/>
      <c r="U23" s="582"/>
      <c r="V23" s="106"/>
      <c r="W23" s="576"/>
      <c r="X23" s="106"/>
      <c r="Y23" s="106"/>
      <c r="Z23" s="106"/>
      <c r="AA23" s="576"/>
      <c r="AB23" s="106"/>
    </row>
    <row r="24" spans="1:28" ht="13.5">
      <c r="A24" s="35"/>
      <c r="B24" s="107"/>
      <c r="C24" s="107"/>
      <c r="D24" s="106"/>
      <c r="E24" s="107"/>
      <c r="F24" s="107"/>
      <c r="G24" s="91"/>
      <c r="H24" s="35"/>
      <c r="I24" s="107"/>
      <c r="J24" s="107"/>
      <c r="K24" s="106"/>
      <c r="L24" s="107"/>
      <c r="M24" s="107"/>
      <c r="N24" s="92"/>
      <c r="O24" s="117"/>
      <c r="P24" s="576">
        <v>27</v>
      </c>
      <c r="Q24" s="576"/>
      <c r="R24" s="106"/>
      <c r="S24" s="576">
        <v>26</v>
      </c>
      <c r="T24" s="576"/>
      <c r="U24" s="91"/>
      <c r="V24" s="117"/>
      <c r="W24" s="117"/>
      <c r="X24" s="117"/>
      <c r="Y24" s="106"/>
      <c r="Z24" s="107"/>
      <c r="AA24" s="107"/>
      <c r="AB24" s="35"/>
    </row>
    <row r="25" spans="1:28" ht="13.5">
      <c r="A25" s="571" t="s">
        <v>68</v>
      </c>
      <c r="B25" s="571"/>
      <c r="C25" s="571"/>
      <c r="D25" s="106">
        <v>20</v>
      </c>
      <c r="E25" s="571" t="s">
        <v>69</v>
      </c>
      <c r="F25" s="571"/>
      <c r="G25" s="572"/>
      <c r="H25" s="577" t="s">
        <v>70</v>
      </c>
      <c r="I25" s="571"/>
      <c r="J25" s="571"/>
      <c r="K25" s="106">
        <v>24</v>
      </c>
      <c r="L25" s="571" t="s">
        <v>71</v>
      </c>
      <c r="M25" s="571"/>
      <c r="N25" s="578"/>
      <c r="O25" s="117"/>
      <c r="P25" s="117"/>
      <c r="Q25" s="117"/>
      <c r="R25" s="107"/>
      <c r="S25" s="107"/>
      <c r="T25" s="107"/>
      <c r="U25" s="91"/>
      <c r="V25" s="577" t="s">
        <v>14</v>
      </c>
      <c r="W25" s="571"/>
      <c r="X25" s="571"/>
      <c r="Y25" s="106">
        <v>33</v>
      </c>
      <c r="Z25" s="571" t="s">
        <v>72</v>
      </c>
      <c r="AA25" s="571"/>
      <c r="AB25" s="571"/>
    </row>
    <row r="26" spans="1:28" ht="13.5">
      <c r="A26" s="35"/>
      <c r="B26" s="35"/>
      <c r="C26" s="107"/>
      <c r="D26" s="107"/>
      <c r="E26" s="107"/>
      <c r="F26" s="19"/>
      <c r="G26" s="89"/>
      <c r="H26" s="35"/>
      <c r="I26" s="107"/>
      <c r="J26" s="107"/>
      <c r="K26" s="106"/>
      <c r="L26" s="107"/>
      <c r="M26" s="107"/>
      <c r="N26" s="92"/>
      <c r="O26" s="571" t="s">
        <v>73</v>
      </c>
      <c r="P26" s="571"/>
      <c r="Q26" s="571"/>
      <c r="R26" s="106">
        <v>29</v>
      </c>
      <c r="S26" s="571" t="s">
        <v>74</v>
      </c>
      <c r="T26" s="571"/>
      <c r="U26" s="572"/>
      <c r="V26" s="107"/>
      <c r="W26" s="107"/>
      <c r="X26" s="107"/>
      <c r="Y26" s="107"/>
      <c r="Z26" s="107"/>
      <c r="AA26" s="107"/>
      <c r="AB26" s="35"/>
    </row>
    <row r="27" spans="1:28" ht="13.5">
      <c r="A27" s="35"/>
      <c r="B27" s="35"/>
      <c r="C27" s="107"/>
      <c r="D27" s="107"/>
      <c r="E27" s="107"/>
      <c r="F27" s="19"/>
      <c r="G27" s="89"/>
      <c r="H27" s="35"/>
      <c r="I27" s="107"/>
      <c r="J27" s="107"/>
      <c r="K27" s="106"/>
      <c r="L27" s="107"/>
      <c r="M27" s="107"/>
      <c r="N27" s="92"/>
      <c r="O27" s="107"/>
      <c r="P27" s="107"/>
      <c r="Q27" s="107"/>
      <c r="R27" s="106"/>
      <c r="S27" s="107"/>
      <c r="T27" s="107"/>
      <c r="U27" s="91"/>
      <c r="V27" s="107"/>
      <c r="W27" s="107"/>
      <c r="X27" s="107"/>
      <c r="Y27" s="107"/>
      <c r="Z27" s="107"/>
      <c r="AA27" s="107"/>
      <c r="AB27" s="35"/>
    </row>
    <row r="28" spans="1:28" ht="14.25">
      <c r="A28" s="9"/>
      <c r="B28" s="9"/>
      <c r="C28" s="9"/>
      <c r="D28" s="11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19"/>
    </row>
    <row r="29" spans="1:27" ht="13.5">
      <c r="A29" s="18" t="s">
        <v>75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19"/>
      <c r="P29" s="120" t="s">
        <v>76</v>
      </c>
      <c r="Q29" s="573" t="s">
        <v>77</v>
      </c>
      <c r="R29" s="574"/>
      <c r="S29" s="574"/>
      <c r="T29" s="575"/>
      <c r="U29" s="121" t="s">
        <v>78</v>
      </c>
      <c r="V29" s="121"/>
      <c r="W29" s="121"/>
      <c r="X29" s="121"/>
      <c r="Y29" s="119"/>
      <c r="Z29" s="119"/>
      <c r="AA29" s="119"/>
    </row>
    <row r="30" spans="1:27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5"/>
      <c r="O30" s="19"/>
      <c r="P30" s="120"/>
      <c r="Q30" s="93"/>
      <c r="R30" s="93"/>
      <c r="S30" s="93"/>
      <c r="T30" s="93"/>
      <c r="U30" s="121"/>
      <c r="V30" s="121"/>
      <c r="W30" s="121"/>
      <c r="X30" s="121"/>
      <c r="Y30" s="119"/>
      <c r="Z30" s="119"/>
      <c r="AA30" s="119"/>
    </row>
    <row r="31" spans="1:28" ht="13.5">
      <c r="A31" s="513" t="s">
        <v>17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122"/>
      <c r="O31" s="513" t="s">
        <v>18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"/>
    </row>
    <row r="32" spans="1:27" ht="21.75" thickBot="1">
      <c r="A32" s="20" t="s">
        <v>19</v>
      </c>
      <c r="B32" s="514" t="s">
        <v>20</v>
      </c>
      <c r="C32" s="514"/>
      <c r="D32" s="21" t="s">
        <v>21</v>
      </c>
      <c r="E32" s="515" t="s">
        <v>22</v>
      </c>
      <c r="F32" s="515"/>
      <c r="G32" s="515"/>
      <c r="H32" s="514" t="s">
        <v>23</v>
      </c>
      <c r="I32" s="514"/>
      <c r="J32" s="514"/>
      <c r="K32" s="515" t="s">
        <v>22</v>
      </c>
      <c r="L32" s="515"/>
      <c r="M32" s="515"/>
      <c r="N32" s="22"/>
      <c r="O32" s="95" t="s">
        <v>19</v>
      </c>
      <c r="P32" s="516" t="s">
        <v>20</v>
      </c>
      <c r="Q32" s="516"/>
      <c r="R32" s="96" t="s">
        <v>21</v>
      </c>
      <c r="S32" s="517" t="s">
        <v>22</v>
      </c>
      <c r="T32" s="517"/>
      <c r="U32" s="517"/>
      <c r="V32" s="516" t="s">
        <v>23</v>
      </c>
      <c r="W32" s="516"/>
      <c r="X32" s="516"/>
      <c r="Y32" s="517" t="s">
        <v>22</v>
      </c>
      <c r="Z32" s="517"/>
      <c r="AA32" s="517"/>
    </row>
    <row r="33" spans="1:27" ht="14.25" thickTop="1">
      <c r="A33" s="36">
        <v>1</v>
      </c>
      <c r="B33" s="552">
        <v>0.375</v>
      </c>
      <c r="C33" s="552"/>
      <c r="D33" s="25">
        <v>1</v>
      </c>
      <c r="E33" s="559" t="s">
        <v>44</v>
      </c>
      <c r="F33" s="559"/>
      <c r="G33" s="559"/>
      <c r="H33" s="24">
        <v>2</v>
      </c>
      <c r="I33" s="24" t="s">
        <v>25</v>
      </c>
      <c r="J33" s="24">
        <v>3</v>
      </c>
      <c r="K33" s="560" t="s">
        <v>52</v>
      </c>
      <c r="L33" s="560"/>
      <c r="M33" s="560"/>
      <c r="N33" s="26"/>
      <c r="O33" s="36">
        <v>1</v>
      </c>
      <c r="P33" s="552">
        <v>0.375</v>
      </c>
      <c r="Q33" s="552"/>
      <c r="R33" s="25">
        <v>9</v>
      </c>
      <c r="S33" s="559" t="s">
        <v>48</v>
      </c>
      <c r="T33" s="559"/>
      <c r="U33" s="559"/>
      <c r="V33" s="24">
        <v>0</v>
      </c>
      <c r="W33" s="24" t="s">
        <v>25</v>
      </c>
      <c r="X33" s="24">
        <v>4</v>
      </c>
      <c r="Y33" s="562" t="s">
        <v>56</v>
      </c>
      <c r="Z33" s="562"/>
      <c r="AA33" s="562"/>
    </row>
    <row r="34" spans="1:27" ht="13.5">
      <c r="A34" s="123">
        <v>2</v>
      </c>
      <c r="B34" s="563">
        <v>0.3888888888888889</v>
      </c>
      <c r="C34" s="563"/>
      <c r="D34" s="124">
        <v>1</v>
      </c>
      <c r="E34" s="567" t="s">
        <v>8</v>
      </c>
      <c r="F34" s="567"/>
      <c r="G34" s="567"/>
      <c r="H34" s="125">
        <v>0</v>
      </c>
      <c r="I34" s="125" t="s">
        <v>25</v>
      </c>
      <c r="J34" s="125">
        <v>5</v>
      </c>
      <c r="K34" s="569" t="s">
        <v>11</v>
      </c>
      <c r="L34" s="569"/>
      <c r="M34" s="569"/>
      <c r="N34" s="26"/>
      <c r="O34" s="123">
        <v>2</v>
      </c>
      <c r="P34" s="563">
        <v>0.3888888888888889</v>
      </c>
      <c r="Q34" s="563"/>
      <c r="R34" s="124">
        <v>4</v>
      </c>
      <c r="S34" s="567" t="s">
        <v>9</v>
      </c>
      <c r="T34" s="567"/>
      <c r="U34" s="567"/>
      <c r="V34" s="125">
        <v>0</v>
      </c>
      <c r="W34" s="125" t="s">
        <v>25</v>
      </c>
      <c r="X34" s="125">
        <v>5</v>
      </c>
      <c r="Y34" s="570" t="s">
        <v>26</v>
      </c>
      <c r="Z34" s="570"/>
      <c r="AA34" s="570"/>
    </row>
    <row r="35" spans="1:27" ht="13.5">
      <c r="A35" s="37">
        <v>3</v>
      </c>
      <c r="B35" s="552">
        <v>0.4027777777777778</v>
      </c>
      <c r="C35" s="552"/>
      <c r="D35" s="28">
        <v>2</v>
      </c>
      <c r="E35" s="554" t="s">
        <v>53</v>
      </c>
      <c r="F35" s="554"/>
      <c r="G35" s="554"/>
      <c r="H35" s="27">
        <v>1</v>
      </c>
      <c r="I35" s="27" t="s">
        <v>25</v>
      </c>
      <c r="J35" s="27">
        <v>1</v>
      </c>
      <c r="K35" s="554" t="s">
        <v>45</v>
      </c>
      <c r="L35" s="554"/>
      <c r="M35" s="554"/>
      <c r="N35" s="29"/>
      <c r="O35" s="37">
        <v>3</v>
      </c>
      <c r="P35" s="552">
        <v>0.4027777777777778</v>
      </c>
      <c r="Q35" s="552"/>
      <c r="R35" s="28">
        <v>10</v>
      </c>
      <c r="S35" s="553" t="s">
        <v>57</v>
      </c>
      <c r="T35" s="553"/>
      <c r="U35" s="553"/>
      <c r="V35" s="27">
        <v>2</v>
      </c>
      <c r="W35" s="27" t="s">
        <v>25</v>
      </c>
      <c r="X35" s="27">
        <v>2</v>
      </c>
      <c r="Y35" s="555" t="s">
        <v>49</v>
      </c>
      <c r="Z35" s="555"/>
      <c r="AA35" s="555"/>
    </row>
    <row r="36" spans="1:27" ht="13.5">
      <c r="A36" s="126">
        <v>4</v>
      </c>
      <c r="B36" s="563">
        <v>0.4166666666666667</v>
      </c>
      <c r="C36" s="563"/>
      <c r="D36" s="127">
        <v>7</v>
      </c>
      <c r="E36" s="565" t="s">
        <v>10</v>
      </c>
      <c r="F36" s="565"/>
      <c r="G36" s="565"/>
      <c r="H36" s="128">
        <v>1</v>
      </c>
      <c r="I36" s="128" t="s">
        <v>25</v>
      </c>
      <c r="J36" s="128">
        <v>2</v>
      </c>
      <c r="K36" s="565" t="s">
        <v>14</v>
      </c>
      <c r="L36" s="565"/>
      <c r="M36" s="565"/>
      <c r="N36" s="29"/>
      <c r="O36" s="126">
        <v>4</v>
      </c>
      <c r="P36" s="563">
        <v>0.4166666666666667</v>
      </c>
      <c r="Q36" s="563"/>
      <c r="R36" s="127">
        <v>5</v>
      </c>
      <c r="S36" s="568" t="s">
        <v>26</v>
      </c>
      <c r="T36" s="568"/>
      <c r="U36" s="568"/>
      <c r="V36" s="128">
        <v>1</v>
      </c>
      <c r="W36" s="128" t="s">
        <v>25</v>
      </c>
      <c r="X36" s="128">
        <v>1</v>
      </c>
      <c r="Y36" s="566" t="s">
        <v>13</v>
      </c>
      <c r="Z36" s="566"/>
      <c r="AA36" s="566"/>
    </row>
    <row r="37" spans="1:27" ht="13.5">
      <c r="A37" s="37">
        <v>5</v>
      </c>
      <c r="B37" s="399">
        <v>0.4305555555555556</v>
      </c>
      <c r="C37" s="399"/>
      <c r="D37" s="28">
        <v>5</v>
      </c>
      <c r="E37" s="559" t="s">
        <v>46</v>
      </c>
      <c r="F37" s="559"/>
      <c r="G37" s="559"/>
      <c r="H37" s="27">
        <v>0</v>
      </c>
      <c r="I37" s="27" t="s">
        <v>25</v>
      </c>
      <c r="J37" s="27">
        <v>2</v>
      </c>
      <c r="K37" s="397" t="s">
        <v>54</v>
      </c>
      <c r="L37" s="397"/>
      <c r="M37" s="397"/>
      <c r="N37" s="30"/>
      <c r="O37" s="37">
        <v>5</v>
      </c>
      <c r="P37" s="552">
        <v>0.4305555555555556</v>
      </c>
      <c r="Q37" s="552"/>
      <c r="R37" s="28">
        <v>13</v>
      </c>
      <c r="S37" s="553" t="s">
        <v>50</v>
      </c>
      <c r="T37" s="553"/>
      <c r="U37" s="553"/>
      <c r="V37" s="27">
        <v>1</v>
      </c>
      <c r="W37" s="27" t="s">
        <v>25</v>
      </c>
      <c r="X37" s="27">
        <v>4</v>
      </c>
      <c r="Y37" s="553" t="s">
        <v>58</v>
      </c>
      <c r="Z37" s="553"/>
      <c r="AA37" s="553"/>
    </row>
    <row r="38" spans="1:27" ht="13.5">
      <c r="A38" s="126">
        <v>6</v>
      </c>
      <c r="B38" s="563">
        <v>0.4444444444444445</v>
      </c>
      <c r="C38" s="563"/>
      <c r="D38" s="127">
        <v>2</v>
      </c>
      <c r="E38" s="567" t="s">
        <v>11</v>
      </c>
      <c r="F38" s="567"/>
      <c r="G38" s="567"/>
      <c r="H38" s="128">
        <v>1</v>
      </c>
      <c r="I38" s="128" t="s">
        <v>25</v>
      </c>
      <c r="J38" s="128">
        <v>0</v>
      </c>
      <c r="K38" s="564" t="s">
        <v>12</v>
      </c>
      <c r="L38" s="564"/>
      <c r="M38" s="564"/>
      <c r="N38" s="30"/>
      <c r="O38" s="126">
        <v>6</v>
      </c>
      <c r="P38" s="563">
        <v>0.4444444444444445</v>
      </c>
      <c r="Q38" s="563"/>
      <c r="R38" s="127">
        <v>6</v>
      </c>
      <c r="S38" s="564" t="s">
        <v>13</v>
      </c>
      <c r="T38" s="564"/>
      <c r="U38" s="564"/>
      <c r="V38" s="128">
        <v>4</v>
      </c>
      <c r="W38" s="128" t="s">
        <v>25</v>
      </c>
      <c r="X38" s="128">
        <v>0</v>
      </c>
      <c r="Y38" s="564" t="s">
        <v>9</v>
      </c>
      <c r="Z38" s="564"/>
      <c r="AA38" s="564"/>
    </row>
    <row r="39" spans="1:27" ht="13.5">
      <c r="A39" s="37">
        <v>7</v>
      </c>
      <c r="B39" s="552">
        <v>0.45833333333333337</v>
      </c>
      <c r="C39" s="552"/>
      <c r="D39" s="28">
        <v>3</v>
      </c>
      <c r="E39" s="553" t="s">
        <v>45</v>
      </c>
      <c r="F39" s="553"/>
      <c r="G39" s="553"/>
      <c r="H39" s="31">
        <v>3</v>
      </c>
      <c r="I39" s="27" t="s">
        <v>25</v>
      </c>
      <c r="J39" s="27">
        <v>1</v>
      </c>
      <c r="K39" s="554" t="s">
        <v>44</v>
      </c>
      <c r="L39" s="554"/>
      <c r="M39" s="554"/>
      <c r="N39" s="30"/>
      <c r="O39" s="37">
        <v>7</v>
      </c>
      <c r="P39" s="552">
        <v>0.45833333333333337</v>
      </c>
      <c r="Q39" s="552"/>
      <c r="R39" s="28">
        <v>11</v>
      </c>
      <c r="S39" s="555" t="s">
        <v>49</v>
      </c>
      <c r="T39" s="555"/>
      <c r="U39" s="555"/>
      <c r="V39" s="27">
        <v>2</v>
      </c>
      <c r="W39" s="27" t="s">
        <v>25</v>
      </c>
      <c r="X39" s="27">
        <v>1</v>
      </c>
      <c r="Y39" s="553" t="s">
        <v>48</v>
      </c>
      <c r="Z39" s="553"/>
      <c r="AA39" s="553"/>
    </row>
    <row r="40" spans="1:27" ht="13.5">
      <c r="A40" s="126">
        <v>8</v>
      </c>
      <c r="B40" s="563">
        <v>0.47222222222222227</v>
      </c>
      <c r="C40" s="563"/>
      <c r="D40" s="127">
        <v>8</v>
      </c>
      <c r="E40" s="564" t="s">
        <v>14</v>
      </c>
      <c r="F40" s="564"/>
      <c r="G40" s="564"/>
      <c r="H40" s="129">
        <v>1</v>
      </c>
      <c r="I40" s="128" t="s">
        <v>25</v>
      </c>
      <c r="J40" s="128">
        <v>0</v>
      </c>
      <c r="K40" s="565" t="s">
        <v>15</v>
      </c>
      <c r="L40" s="565"/>
      <c r="M40" s="565"/>
      <c r="N40" s="30"/>
      <c r="O40" s="126">
        <v>8</v>
      </c>
      <c r="P40" s="563">
        <v>0.47222222222222227</v>
      </c>
      <c r="Q40" s="563"/>
      <c r="R40" s="127">
        <v>3</v>
      </c>
      <c r="S40" s="566" t="s">
        <v>12</v>
      </c>
      <c r="T40" s="566"/>
      <c r="U40" s="566"/>
      <c r="V40" s="128">
        <v>1</v>
      </c>
      <c r="W40" s="128" t="s">
        <v>25</v>
      </c>
      <c r="X40" s="128">
        <v>0</v>
      </c>
      <c r="Y40" s="564" t="s">
        <v>8</v>
      </c>
      <c r="Z40" s="564"/>
      <c r="AA40" s="564"/>
    </row>
    <row r="41" spans="1:27" ht="13.5">
      <c r="A41" s="37">
        <v>9</v>
      </c>
      <c r="B41" s="552">
        <v>0.48611111111111116</v>
      </c>
      <c r="C41" s="552"/>
      <c r="D41" s="28">
        <v>4</v>
      </c>
      <c r="E41" s="553" t="s">
        <v>52</v>
      </c>
      <c r="F41" s="553"/>
      <c r="G41" s="553"/>
      <c r="H41" s="27">
        <v>0</v>
      </c>
      <c r="I41" s="27" t="s">
        <v>25</v>
      </c>
      <c r="J41" s="27">
        <v>0</v>
      </c>
      <c r="K41" s="554" t="s">
        <v>53</v>
      </c>
      <c r="L41" s="554"/>
      <c r="M41" s="554"/>
      <c r="N41" s="30"/>
      <c r="O41" s="37">
        <v>9</v>
      </c>
      <c r="P41" s="552">
        <v>0.48611111111111116</v>
      </c>
      <c r="Q41" s="552"/>
      <c r="R41" s="28">
        <v>12</v>
      </c>
      <c r="S41" s="553" t="s">
        <v>56</v>
      </c>
      <c r="T41" s="553"/>
      <c r="U41" s="553"/>
      <c r="V41" s="27">
        <v>7</v>
      </c>
      <c r="W41" s="27" t="s">
        <v>25</v>
      </c>
      <c r="X41" s="27">
        <v>0</v>
      </c>
      <c r="Y41" s="555" t="s">
        <v>57</v>
      </c>
      <c r="Z41" s="555"/>
      <c r="AA41" s="555"/>
    </row>
    <row r="42" spans="1:27" ht="13.5">
      <c r="A42" s="126">
        <v>10</v>
      </c>
      <c r="B42" s="563">
        <v>0.5</v>
      </c>
      <c r="C42" s="563"/>
      <c r="D42" s="127">
        <v>9</v>
      </c>
      <c r="E42" s="564" t="s">
        <v>15</v>
      </c>
      <c r="F42" s="564"/>
      <c r="G42" s="564"/>
      <c r="H42" s="128">
        <v>0</v>
      </c>
      <c r="I42" s="128" t="s">
        <v>25</v>
      </c>
      <c r="J42" s="128">
        <v>2</v>
      </c>
      <c r="K42" s="565" t="s">
        <v>10</v>
      </c>
      <c r="L42" s="565"/>
      <c r="M42" s="565"/>
      <c r="N42" s="30"/>
      <c r="O42" s="37">
        <v>10</v>
      </c>
      <c r="P42" s="552">
        <v>0.5</v>
      </c>
      <c r="Q42" s="552"/>
      <c r="R42" s="28">
        <v>15</v>
      </c>
      <c r="S42" s="558" t="s">
        <v>51</v>
      </c>
      <c r="T42" s="558"/>
      <c r="U42" s="558"/>
      <c r="V42" s="27">
        <v>1</v>
      </c>
      <c r="W42" s="27" t="s">
        <v>25</v>
      </c>
      <c r="X42" s="27">
        <v>0</v>
      </c>
      <c r="Y42" s="555" t="s">
        <v>50</v>
      </c>
      <c r="Z42" s="555"/>
      <c r="AA42" s="555"/>
    </row>
    <row r="43" spans="1:27" ht="13.5">
      <c r="A43" s="37">
        <v>11</v>
      </c>
      <c r="B43" s="552">
        <v>0.5138888888888888</v>
      </c>
      <c r="C43" s="552"/>
      <c r="D43" s="28">
        <v>7</v>
      </c>
      <c r="E43" s="553" t="s">
        <v>79</v>
      </c>
      <c r="F43" s="553"/>
      <c r="G43" s="553"/>
      <c r="H43" s="27">
        <v>1</v>
      </c>
      <c r="I43" s="27" t="s">
        <v>25</v>
      </c>
      <c r="J43" s="27">
        <v>1</v>
      </c>
      <c r="K43" s="553" t="s">
        <v>46</v>
      </c>
      <c r="L43" s="553"/>
      <c r="M43" s="553"/>
      <c r="N43" s="26"/>
      <c r="O43" s="37">
        <v>11</v>
      </c>
      <c r="P43" s="552">
        <v>0.5138888888888888</v>
      </c>
      <c r="Q43" s="552"/>
      <c r="R43" s="28">
        <v>16</v>
      </c>
      <c r="S43" s="555" t="s">
        <v>58</v>
      </c>
      <c r="T43" s="555"/>
      <c r="U43" s="555"/>
      <c r="V43" s="27">
        <v>3</v>
      </c>
      <c r="W43" s="27" t="s">
        <v>25</v>
      </c>
      <c r="X43" s="27">
        <v>0</v>
      </c>
      <c r="Y43" s="555" t="s">
        <v>59</v>
      </c>
      <c r="Z43" s="555"/>
      <c r="AA43" s="555"/>
    </row>
    <row r="44" spans="1:27" ht="13.5">
      <c r="A44" s="37">
        <v>12</v>
      </c>
      <c r="B44" s="399">
        <v>0.5277777777777777</v>
      </c>
      <c r="C44" s="399"/>
      <c r="D44" s="28">
        <v>8</v>
      </c>
      <c r="E44" s="397" t="s">
        <v>54</v>
      </c>
      <c r="F44" s="397"/>
      <c r="G44" s="397"/>
      <c r="H44" s="27">
        <v>8</v>
      </c>
      <c r="I44" s="27" t="s">
        <v>25</v>
      </c>
      <c r="J44" s="27">
        <v>1</v>
      </c>
      <c r="K44" s="397" t="s">
        <v>55</v>
      </c>
      <c r="L44" s="397"/>
      <c r="M44" s="397"/>
      <c r="N44" s="29"/>
      <c r="O44" s="37">
        <v>12</v>
      </c>
      <c r="P44" s="552">
        <v>0.5277777777777777</v>
      </c>
      <c r="Q44" s="552"/>
      <c r="R44" s="28">
        <v>25</v>
      </c>
      <c r="S44" s="553" t="s">
        <v>63</v>
      </c>
      <c r="T44" s="553"/>
      <c r="U44" s="553"/>
      <c r="V44" s="27">
        <v>3</v>
      </c>
      <c r="W44" s="27" t="s">
        <v>25</v>
      </c>
      <c r="X44" s="27">
        <v>0</v>
      </c>
      <c r="Y44" s="555" t="s">
        <v>66</v>
      </c>
      <c r="Z44" s="555"/>
      <c r="AA44" s="555"/>
    </row>
    <row r="45" spans="1:27" ht="13.5">
      <c r="A45" s="37">
        <v>13</v>
      </c>
      <c r="B45" s="552">
        <v>0.5416666666666665</v>
      </c>
      <c r="C45" s="552"/>
      <c r="D45" s="28">
        <v>17</v>
      </c>
      <c r="E45" s="553" t="s">
        <v>60</v>
      </c>
      <c r="F45" s="553"/>
      <c r="G45" s="553"/>
      <c r="H45" s="27">
        <v>0</v>
      </c>
      <c r="I45" s="27" t="s">
        <v>25</v>
      </c>
      <c r="J45" s="27">
        <v>2</v>
      </c>
      <c r="K45" s="554" t="s">
        <v>68</v>
      </c>
      <c r="L45" s="554"/>
      <c r="M45" s="554"/>
      <c r="N45" s="30"/>
      <c r="O45" s="37">
        <v>13</v>
      </c>
      <c r="P45" s="552">
        <v>0.5416666666666665</v>
      </c>
      <c r="Q45" s="552"/>
      <c r="R45" s="28">
        <v>14</v>
      </c>
      <c r="S45" s="553" t="s">
        <v>59</v>
      </c>
      <c r="T45" s="553"/>
      <c r="U45" s="553"/>
      <c r="V45" s="27">
        <v>4</v>
      </c>
      <c r="W45" s="27" t="s">
        <v>25</v>
      </c>
      <c r="X45" s="27">
        <v>0</v>
      </c>
      <c r="Y45" s="558" t="s">
        <v>51</v>
      </c>
      <c r="Z45" s="558"/>
      <c r="AA45" s="558"/>
    </row>
    <row r="46" spans="1:27" ht="13.5">
      <c r="A46" s="37">
        <v>14</v>
      </c>
      <c r="B46" s="552">
        <v>0.5555555555555554</v>
      </c>
      <c r="C46" s="552"/>
      <c r="D46" s="28">
        <v>6</v>
      </c>
      <c r="E46" s="554" t="s">
        <v>55</v>
      </c>
      <c r="F46" s="554"/>
      <c r="G46" s="554"/>
      <c r="H46" s="31">
        <v>0</v>
      </c>
      <c r="I46" s="27" t="s">
        <v>25</v>
      </c>
      <c r="J46" s="27">
        <v>9</v>
      </c>
      <c r="K46" s="554" t="s">
        <v>79</v>
      </c>
      <c r="L46" s="554"/>
      <c r="M46" s="554"/>
      <c r="N46" s="30"/>
      <c r="O46" s="37">
        <v>14</v>
      </c>
      <c r="P46" s="552">
        <v>0.5555555555555554</v>
      </c>
      <c r="Q46" s="552"/>
      <c r="R46" s="25">
        <v>26</v>
      </c>
      <c r="S46" s="559" t="s">
        <v>74</v>
      </c>
      <c r="T46" s="559"/>
      <c r="U46" s="559"/>
      <c r="V46" s="24">
        <v>0</v>
      </c>
      <c r="W46" s="24" t="s">
        <v>25</v>
      </c>
      <c r="X46" s="24">
        <v>6</v>
      </c>
      <c r="Y46" s="562" t="s">
        <v>67</v>
      </c>
      <c r="Z46" s="562"/>
      <c r="AA46" s="562"/>
    </row>
    <row r="47" spans="1:27" ht="13.5">
      <c r="A47" s="97">
        <v>15</v>
      </c>
      <c r="B47" s="552">
        <v>0.5694444444444442</v>
      </c>
      <c r="C47" s="552"/>
      <c r="D47" s="25">
        <v>19</v>
      </c>
      <c r="E47" s="559" t="s">
        <v>10</v>
      </c>
      <c r="F47" s="559"/>
      <c r="G47" s="559"/>
      <c r="H47" s="24">
        <v>1</v>
      </c>
      <c r="I47" s="24" t="s">
        <v>25</v>
      </c>
      <c r="J47" s="24">
        <v>0</v>
      </c>
      <c r="K47" s="560" t="s">
        <v>60</v>
      </c>
      <c r="L47" s="560"/>
      <c r="M47" s="560"/>
      <c r="N47" s="26"/>
      <c r="O47" s="97">
        <v>15</v>
      </c>
      <c r="P47" s="552">
        <v>0.5694444444444442</v>
      </c>
      <c r="Q47" s="552"/>
      <c r="R47" s="28">
        <v>27</v>
      </c>
      <c r="S47" s="553" t="s">
        <v>66</v>
      </c>
      <c r="T47" s="553"/>
      <c r="U47" s="553"/>
      <c r="V47" s="27">
        <v>0</v>
      </c>
      <c r="W47" s="27" t="s">
        <v>25</v>
      </c>
      <c r="X47" s="27">
        <v>7</v>
      </c>
      <c r="Y47" s="561" t="s">
        <v>73</v>
      </c>
      <c r="Z47" s="561"/>
      <c r="AA47" s="561"/>
    </row>
    <row r="48" spans="1:27" ht="13.5">
      <c r="A48" s="37">
        <v>16</v>
      </c>
      <c r="B48" s="552">
        <v>0.583333333333333</v>
      </c>
      <c r="C48" s="552"/>
      <c r="D48" s="28">
        <v>20</v>
      </c>
      <c r="E48" s="553" t="s">
        <v>68</v>
      </c>
      <c r="F48" s="553"/>
      <c r="G48" s="553"/>
      <c r="H48" s="27">
        <v>2</v>
      </c>
      <c r="I48" s="27" t="s">
        <v>25</v>
      </c>
      <c r="J48" s="27">
        <v>3</v>
      </c>
      <c r="K48" s="554" t="s">
        <v>69</v>
      </c>
      <c r="L48" s="554"/>
      <c r="M48" s="554"/>
      <c r="N48" s="29"/>
      <c r="O48" s="37">
        <v>16</v>
      </c>
      <c r="P48" s="552">
        <v>0.583333333333333</v>
      </c>
      <c r="Q48" s="552"/>
      <c r="R48" s="28">
        <v>30</v>
      </c>
      <c r="S48" s="555" t="s">
        <v>64</v>
      </c>
      <c r="T48" s="555"/>
      <c r="U48" s="555"/>
      <c r="V48" s="27">
        <v>0</v>
      </c>
      <c r="W48" s="27" t="s">
        <v>25</v>
      </c>
      <c r="X48" s="27">
        <v>1</v>
      </c>
      <c r="Y48" s="555" t="s">
        <v>14</v>
      </c>
      <c r="Z48" s="555"/>
      <c r="AA48" s="555"/>
    </row>
    <row r="49" spans="1:27" ht="13.5">
      <c r="A49" s="37">
        <v>17</v>
      </c>
      <c r="B49" s="552">
        <v>0.5972222222222219</v>
      </c>
      <c r="C49" s="552"/>
      <c r="D49" s="28">
        <v>21</v>
      </c>
      <c r="E49" s="559" t="s">
        <v>61</v>
      </c>
      <c r="F49" s="559"/>
      <c r="G49" s="559"/>
      <c r="H49" s="27">
        <v>0</v>
      </c>
      <c r="I49" s="27" t="s">
        <v>25</v>
      </c>
      <c r="J49" s="27">
        <v>2</v>
      </c>
      <c r="K49" s="559" t="s">
        <v>70</v>
      </c>
      <c r="L49" s="559"/>
      <c r="M49" s="559"/>
      <c r="N49" s="30"/>
      <c r="O49" s="37">
        <v>17</v>
      </c>
      <c r="P49" s="552">
        <v>0.5972222222222219</v>
      </c>
      <c r="Q49" s="552"/>
      <c r="R49" s="28">
        <v>31</v>
      </c>
      <c r="S49" s="553" t="s">
        <v>72</v>
      </c>
      <c r="T49" s="553"/>
      <c r="U49" s="553"/>
      <c r="V49" s="27">
        <v>5</v>
      </c>
      <c r="W49" s="27" t="s">
        <v>25</v>
      </c>
      <c r="X49" s="27">
        <v>0</v>
      </c>
      <c r="Y49" s="555" t="s">
        <v>65</v>
      </c>
      <c r="Z49" s="555"/>
      <c r="AA49" s="555"/>
    </row>
    <row r="50" spans="1:27" ht="13.5">
      <c r="A50" s="37">
        <v>18</v>
      </c>
      <c r="B50" s="552">
        <v>0.6111111111111107</v>
      </c>
      <c r="C50" s="552"/>
      <c r="D50" s="28">
        <v>22</v>
      </c>
      <c r="E50" s="553" t="s">
        <v>71</v>
      </c>
      <c r="F50" s="553"/>
      <c r="G50" s="553"/>
      <c r="H50" s="27">
        <v>0</v>
      </c>
      <c r="I50" s="27" t="s">
        <v>25</v>
      </c>
      <c r="J50" s="27">
        <v>1</v>
      </c>
      <c r="K50" s="554" t="s">
        <v>80</v>
      </c>
      <c r="L50" s="554"/>
      <c r="M50" s="554"/>
      <c r="N50" s="30"/>
      <c r="O50" s="37">
        <v>18</v>
      </c>
      <c r="P50" s="552">
        <v>0.6111111111111107</v>
      </c>
      <c r="Q50" s="552"/>
      <c r="R50" s="28">
        <v>28</v>
      </c>
      <c r="S50" s="553" t="s">
        <v>67</v>
      </c>
      <c r="T50" s="553"/>
      <c r="U50" s="553"/>
      <c r="V50" s="27">
        <v>5</v>
      </c>
      <c r="W50" s="27" t="s">
        <v>25</v>
      </c>
      <c r="X50" s="27">
        <v>0</v>
      </c>
      <c r="Y50" s="553" t="s">
        <v>63</v>
      </c>
      <c r="Z50" s="553"/>
      <c r="AA50" s="553"/>
    </row>
    <row r="51" spans="1:27" ht="13.5">
      <c r="A51" s="37">
        <v>19</v>
      </c>
      <c r="B51" s="552">
        <v>0.6249999999999996</v>
      </c>
      <c r="C51" s="552"/>
      <c r="D51" s="28">
        <v>18</v>
      </c>
      <c r="E51" s="553" t="s">
        <v>69</v>
      </c>
      <c r="F51" s="553"/>
      <c r="G51" s="553"/>
      <c r="H51" s="27">
        <v>6</v>
      </c>
      <c r="I51" s="27" t="s">
        <v>25</v>
      </c>
      <c r="J51" s="27">
        <v>1</v>
      </c>
      <c r="K51" s="554" t="s">
        <v>10</v>
      </c>
      <c r="L51" s="554"/>
      <c r="M51" s="554"/>
      <c r="N51" s="26"/>
      <c r="O51" s="37">
        <v>19</v>
      </c>
      <c r="P51" s="552">
        <v>0.6249999999999996</v>
      </c>
      <c r="Q51" s="552"/>
      <c r="R51" s="28">
        <v>29</v>
      </c>
      <c r="S51" s="558" t="s">
        <v>73</v>
      </c>
      <c r="T51" s="558"/>
      <c r="U51" s="558"/>
      <c r="V51" s="27">
        <v>6</v>
      </c>
      <c r="W51" s="27" t="s">
        <v>25</v>
      </c>
      <c r="X51" s="27">
        <v>0</v>
      </c>
      <c r="Y51" s="553" t="s">
        <v>74</v>
      </c>
      <c r="Z51" s="553"/>
      <c r="AA51" s="553"/>
    </row>
    <row r="52" spans="1:27" ht="13.5">
      <c r="A52" s="97">
        <v>20</v>
      </c>
      <c r="B52" s="552">
        <v>0.6388888888888884</v>
      </c>
      <c r="C52" s="552"/>
      <c r="D52" s="130">
        <v>23</v>
      </c>
      <c r="E52" s="556" t="s">
        <v>80</v>
      </c>
      <c r="F52" s="556"/>
      <c r="G52" s="556"/>
      <c r="H52" s="98">
        <v>5</v>
      </c>
      <c r="I52" s="98" t="s">
        <v>25</v>
      </c>
      <c r="J52" s="98">
        <v>0</v>
      </c>
      <c r="K52" s="556" t="s">
        <v>61</v>
      </c>
      <c r="L52" s="556"/>
      <c r="M52" s="556"/>
      <c r="N52" s="29"/>
      <c r="O52" s="97">
        <v>20</v>
      </c>
      <c r="P52" s="552">
        <v>0.6388888888888884</v>
      </c>
      <c r="Q52" s="552"/>
      <c r="R52" s="130">
        <v>32</v>
      </c>
      <c r="S52" s="556" t="s">
        <v>65</v>
      </c>
      <c r="T52" s="556"/>
      <c r="U52" s="556"/>
      <c r="V52" s="98">
        <v>1</v>
      </c>
      <c r="W52" s="98" t="s">
        <v>25</v>
      </c>
      <c r="X52" s="98">
        <v>3</v>
      </c>
      <c r="Y52" s="557" t="s">
        <v>64</v>
      </c>
      <c r="Z52" s="557"/>
      <c r="AA52" s="557"/>
    </row>
    <row r="53" spans="1:27" ht="13.5">
      <c r="A53" s="37">
        <v>21</v>
      </c>
      <c r="B53" s="552">
        <v>0.6527777777777772</v>
      </c>
      <c r="C53" s="552"/>
      <c r="D53" s="28">
        <v>24</v>
      </c>
      <c r="E53" s="553" t="s">
        <v>70</v>
      </c>
      <c r="F53" s="553"/>
      <c r="G53" s="553"/>
      <c r="H53" s="27">
        <v>1</v>
      </c>
      <c r="I53" s="27" t="s">
        <v>25</v>
      </c>
      <c r="J53" s="27">
        <v>2</v>
      </c>
      <c r="K53" s="554" t="s">
        <v>71</v>
      </c>
      <c r="L53" s="554"/>
      <c r="M53" s="554"/>
      <c r="N53" s="30"/>
      <c r="O53" s="37">
        <v>21</v>
      </c>
      <c r="P53" s="552">
        <v>0.6527777777777772</v>
      </c>
      <c r="Q53" s="552"/>
      <c r="R53" s="28">
        <v>33</v>
      </c>
      <c r="S53" s="553" t="s">
        <v>14</v>
      </c>
      <c r="T53" s="553"/>
      <c r="U53" s="553"/>
      <c r="V53" s="27">
        <v>2</v>
      </c>
      <c r="W53" s="27" t="s">
        <v>25</v>
      </c>
      <c r="X53" s="27">
        <v>3</v>
      </c>
      <c r="Y53" s="555" t="s">
        <v>72</v>
      </c>
      <c r="Z53" s="555"/>
      <c r="AA53" s="555"/>
    </row>
    <row r="54" spans="1:27" ht="13.5">
      <c r="A54" s="99"/>
      <c r="B54" s="550"/>
      <c r="C54" s="550"/>
      <c r="D54" s="131"/>
      <c r="E54" s="502"/>
      <c r="F54" s="502"/>
      <c r="G54" s="502"/>
      <c r="H54" s="71"/>
      <c r="I54" s="99"/>
      <c r="J54" s="99"/>
      <c r="K54" s="502"/>
      <c r="L54" s="502"/>
      <c r="M54" s="502"/>
      <c r="N54" s="30"/>
      <c r="O54" s="99"/>
      <c r="P54" s="550"/>
      <c r="Q54" s="550"/>
      <c r="R54" s="131"/>
      <c r="S54" s="502"/>
      <c r="T54" s="502"/>
      <c r="U54" s="502"/>
      <c r="V54" s="99"/>
      <c r="W54" s="99"/>
      <c r="X54" s="99"/>
      <c r="Y54" s="551"/>
      <c r="Z54" s="551"/>
      <c r="AA54" s="551"/>
    </row>
    <row r="55" spans="1:20" ht="13.5">
      <c r="A55" s="132"/>
      <c r="B55" s="132"/>
      <c r="C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</row>
    <row r="56" spans="1:28" ht="13.5">
      <c r="A56" s="392" t="s">
        <v>35</v>
      </c>
      <c r="B56" s="393"/>
      <c r="C56" s="393"/>
      <c r="D56" s="12"/>
      <c r="E56" s="548" t="s">
        <v>36</v>
      </c>
      <c r="F56" s="549"/>
      <c r="G56" s="549"/>
      <c r="H56" s="548"/>
      <c r="I56" s="548"/>
      <c r="J56" s="548"/>
      <c r="K56" s="549"/>
      <c r="L56" s="548"/>
      <c r="M56" s="548"/>
      <c r="N56" s="548"/>
      <c r="O56" s="548"/>
      <c r="P56" s="548"/>
      <c r="Q56" s="549"/>
      <c r="R56" s="39"/>
      <c r="S56" s="39"/>
      <c r="T56" s="39"/>
      <c r="U56" s="39"/>
      <c r="V56" s="39"/>
      <c r="W56" s="39"/>
      <c r="X56" s="41"/>
      <c r="Y56" s="41"/>
      <c r="Z56" s="41"/>
      <c r="AA56" s="41"/>
      <c r="AB56" s="41"/>
    </row>
    <row r="57" spans="1:28" ht="13.5">
      <c r="A57" s="39"/>
      <c r="B57" s="39"/>
      <c r="C57" s="39"/>
      <c r="D57" s="100"/>
      <c r="E57" s="40"/>
      <c r="F57" s="40"/>
      <c r="G57" s="40"/>
      <c r="H57" s="40"/>
      <c r="I57" s="39"/>
      <c r="J57" s="12"/>
      <c r="K57" s="39"/>
      <c r="L57" s="39"/>
      <c r="M57" s="39"/>
      <c r="N57" s="13"/>
      <c r="O57" s="13"/>
      <c r="P57" s="13"/>
      <c r="Q57" s="13"/>
      <c r="R57" s="13"/>
      <c r="S57" s="13"/>
      <c r="T57" s="12"/>
      <c r="U57" s="39"/>
      <c r="V57" s="39"/>
      <c r="W57" s="39"/>
      <c r="X57" s="39"/>
      <c r="Y57" s="39"/>
      <c r="Z57" s="39"/>
      <c r="AA57" s="41"/>
      <c r="AB57" s="41"/>
    </row>
    <row r="58" spans="1:28" ht="13.5">
      <c r="A58" s="39" t="s">
        <v>37</v>
      </c>
      <c r="B58" s="39"/>
      <c r="C58" s="39"/>
      <c r="D58" s="133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1"/>
      <c r="AB58" s="41"/>
    </row>
    <row r="59" spans="1:28" ht="13.5">
      <c r="A59" s="39" t="s">
        <v>38</v>
      </c>
      <c r="B59" s="39"/>
      <c r="C59" s="39"/>
      <c r="D59" s="133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1"/>
      <c r="AB59" s="41"/>
    </row>
    <row r="60" spans="1:28" ht="13.5">
      <c r="A60" s="39" t="s">
        <v>39</v>
      </c>
      <c r="B60" s="39"/>
      <c r="C60" s="39"/>
      <c r="D60" s="133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1"/>
      <c r="AB60" s="41"/>
    </row>
  </sheetData>
  <sheetProtection/>
  <mergeCells count="202">
    <mergeCell ref="A1:AB1"/>
    <mergeCell ref="A2:AB2"/>
    <mergeCell ref="B4:D4"/>
    <mergeCell ref="B5:D5"/>
    <mergeCell ref="B6:E6"/>
    <mergeCell ref="V7:Z7"/>
    <mergeCell ref="A9:N9"/>
    <mergeCell ref="O9:AB9"/>
    <mergeCell ref="A12:C12"/>
    <mergeCell ref="E12:G12"/>
    <mergeCell ref="H12:J12"/>
    <mergeCell ref="L12:N12"/>
    <mergeCell ref="O12:Q12"/>
    <mergeCell ref="S12:U12"/>
    <mergeCell ref="V12:X12"/>
    <mergeCell ref="Z12:AB12"/>
    <mergeCell ref="W14:W15"/>
    <mergeCell ref="AA14:AA15"/>
    <mergeCell ref="L17:N17"/>
    <mergeCell ref="O17:Q17"/>
    <mergeCell ref="S17:U17"/>
    <mergeCell ref="V17:X17"/>
    <mergeCell ref="Z17:AB17"/>
    <mergeCell ref="B14:B15"/>
    <mergeCell ref="F14:F15"/>
    <mergeCell ref="I14:I15"/>
    <mergeCell ref="M14:M15"/>
    <mergeCell ref="P14:P15"/>
    <mergeCell ref="T14:T15"/>
    <mergeCell ref="A17:C17"/>
    <mergeCell ref="E17:G17"/>
    <mergeCell ref="H17:J17"/>
    <mergeCell ref="Z20:AB20"/>
    <mergeCell ref="B22:B23"/>
    <mergeCell ref="F22:F23"/>
    <mergeCell ref="I22:I23"/>
    <mergeCell ref="M22:M23"/>
    <mergeCell ref="O22:P23"/>
    <mergeCell ref="T22:U23"/>
    <mergeCell ref="W22:W23"/>
    <mergeCell ref="AA22:AA23"/>
    <mergeCell ref="A20:C20"/>
    <mergeCell ref="H20:J20"/>
    <mergeCell ref="L20:N20"/>
    <mergeCell ref="Q20:S20"/>
    <mergeCell ref="V20:X20"/>
    <mergeCell ref="E20:G20"/>
    <mergeCell ref="Z25:AB25"/>
    <mergeCell ref="O26:Q26"/>
    <mergeCell ref="S26:U26"/>
    <mergeCell ref="Q29:T29"/>
    <mergeCell ref="A31:M31"/>
    <mergeCell ref="O31:AA31"/>
    <mergeCell ref="P24:Q24"/>
    <mergeCell ref="S24:T24"/>
    <mergeCell ref="H25:J25"/>
    <mergeCell ref="L25:N25"/>
    <mergeCell ref="A25:C25"/>
    <mergeCell ref="E25:G25"/>
    <mergeCell ref="V25:X25"/>
    <mergeCell ref="B34:C34"/>
    <mergeCell ref="E34:G34"/>
    <mergeCell ref="K34:M34"/>
    <mergeCell ref="P34:Q34"/>
    <mergeCell ref="S34:U34"/>
    <mergeCell ref="Y34:AA34"/>
    <mergeCell ref="V32:X32"/>
    <mergeCell ref="Y32:AA32"/>
    <mergeCell ref="B33:C33"/>
    <mergeCell ref="E33:G33"/>
    <mergeCell ref="K33:M33"/>
    <mergeCell ref="P33:Q33"/>
    <mergeCell ref="S33:U33"/>
    <mergeCell ref="Y33:AA33"/>
    <mergeCell ref="B32:C32"/>
    <mergeCell ref="E32:G32"/>
    <mergeCell ref="H32:J32"/>
    <mergeCell ref="K32:M32"/>
    <mergeCell ref="P32:Q32"/>
    <mergeCell ref="S32:U32"/>
    <mergeCell ref="B36:C36"/>
    <mergeCell ref="E36:G36"/>
    <mergeCell ref="K36:M36"/>
    <mergeCell ref="P36:Q36"/>
    <mergeCell ref="S36:U36"/>
    <mergeCell ref="Y36:AA36"/>
    <mergeCell ref="B35:C35"/>
    <mergeCell ref="E35:G35"/>
    <mergeCell ref="K35:M35"/>
    <mergeCell ref="P35:Q35"/>
    <mergeCell ref="S35:U35"/>
    <mergeCell ref="Y35:AA35"/>
    <mergeCell ref="B38:C38"/>
    <mergeCell ref="E38:G38"/>
    <mergeCell ref="K38:M38"/>
    <mergeCell ref="P38:Q38"/>
    <mergeCell ref="S38:U38"/>
    <mergeCell ref="Y38:AA38"/>
    <mergeCell ref="B37:C37"/>
    <mergeCell ref="E37:G37"/>
    <mergeCell ref="K37:M37"/>
    <mergeCell ref="P37:Q37"/>
    <mergeCell ref="S37:U37"/>
    <mergeCell ref="Y37:AA37"/>
    <mergeCell ref="B40:C40"/>
    <mergeCell ref="E40:G40"/>
    <mergeCell ref="K40:M40"/>
    <mergeCell ref="P40:Q40"/>
    <mergeCell ref="S40:U40"/>
    <mergeCell ref="Y40:AA40"/>
    <mergeCell ref="B39:C39"/>
    <mergeCell ref="E39:G39"/>
    <mergeCell ref="K39:M39"/>
    <mergeCell ref="P39:Q39"/>
    <mergeCell ref="S39:U39"/>
    <mergeCell ref="Y39:AA39"/>
    <mergeCell ref="B42:C42"/>
    <mergeCell ref="E42:G42"/>
    <mergeCell ref="K42:M42"/>
    <mergeCell ref="P42:Q42"/>
    <mergeCell ref="S42:U42"/>
    <mergeCell ref="Y42:AA42"/>
    <mergeCell ref="B41:C41"/>
    <mergeCell ref="E41:G41"/>
    <mergeCell ref="K41:M41"/>
    <mergeCell ref="P41:Q41"/>
    <mergeCell ref="S41:U41"/>
    <mergeCell ref="Y41:AA41"/>
    <mergeCell ref="B44:C44"/>
    <mergeCell ref="E44:G44"/>
    <mergeCell ref="K44:M44"/>
    <mergeCell ref="P44:Q44"/>
    <mergeCell ref="S44:U44"/>
    <mergeCell ref="Y44:AA44"/>
    <mergeCell ref="B43:C43"/>
    <mergeCell ref="E43:G43"/>
    <mergeCell ref="K43:M43"/>
    <mergeCell ref="P43:Q43"/>
    <mergeCell ref="S43:U43"/>
    <mergeCell ref="Y43:AA43"/>
    <mergeCell ref="B46:C46"/>
    <mergeCell ref="E46:G46"/>
    <mergeCell ref="K46:M46"/>
    <mergeCell ref="P46:Q46"/>
    <mergeCell ref="S46:U46"/>
    <mergeCell ref="Y46:AA46"/>
    <mergeCell ref="B45:C45"/>
    <mergeCell ref="E45:G45"/>
    <mergeCell ref="K45:M45"/>
    <mergeCell ref="P45:Q45"/>
    <mergeCell ref="S45:U45"/>
    <mergeCell ref="Y45:AA45"/>
    <mergeCell ref="B48:C48"/>
    <mergeCell ref="E48:G48"/>
    <mergeCell ref="K48:M48"/>
    <mergeCell ref="P48:Q48"/>
    <mergeCell ref="S48:U48"/>
    <mergeCell ref="Y48:AA48"/>
    <mergeCell ref="B47:C47"/>
    <mergeCell ref="E47:G47"/>
    <mergeCell ref="K47:M47"/>
    <mergeCell ref="P47:Q47"/>
    <mergeCell ref="S47:U47"/>
    <mergeCell ref="Y47:AA47"/>
    <mergeCell ref="B50:C50"/>
    <mergeCell ref="E50:G50"/>
    <mergeCell ref="K50:M50"/>
    <mergeCell ref="P50:Q50"/>
    <mergeCell ref="S50:U50"/>
    <mergeCell ref="Y50:AA50"/>
    <mergeCell ref="B49:C49"/>
    <mergeCell ref="E49:G49"/>
    <mergeCell ref="K49:M49"/>
    <mergeCell ref="P49:Q49"/>
    <mergeCell ref="S49:U49"/>
    <mergeCell ref="Y49:AA49"/>
    <mergeCell ref="B52:C52"/>
    <mergeCell ref="E52:G52"/>
    <mergeCell ref="K52:M52"/>
    <mergeCell ref="P52:Q52"/>
    <mergeCell ref="S52:U52"/>
    <mergeCell ref="Y52:AA52"/>
    <mergeCell ref="B51:C51"/>
    <mergeCell ref="E51:G51"/>
    <mergeCell ref="K51:M51"/>
    <mergeCell ref="P51:Q51"/>
    <mergeCell ref="S51:U51"/>
    <mergeCell ref="Y51:AA51"/>
    <mergeCell ref="A56:C56"/>
    <mergeCell ref="E56:Q56"/>
    <mergeCell ref="B54:C54"/>
    <mergeCell ref="E54:G54"/>
    <mergeCell ref="K54:M54"/>
    <mergeCell ref="P54:Q54"/>
    <mergeCell ref="S54:U54"/>
    <mergeCell ref="Y54:AA54"/>
    <mergeCell ref="B53:C53"/>
    <mergeCell ref="E53:G53"/>
    <mergeCell ref="K53:M53"/>
    <mergeCell ref="P53:Q53"/>
    <mergeCell ref="S53:U53"/>
    <mergeCell ref="Y53:AA53"/>
  </mergeCells>
  <printOptions horizontalCentered="1"/>
  <pageMargins left="0.1968503937007874" right="0.1968503937007874" top="0.5511811023622047" bottom="0.35433070866141736" header="0.31496062992125984" footer="0.31496062992125984"/>
  <pageSetup fitToHeight="1" fitToWidth="1" horizontalDpi="300" verticalDpi="300" orientation="portrait" paperSize="9" r:id="rId3"/>
  <colBreaks count="3" manualBreakCount="3">
    <brk id="2299" max="59" man="1"/>
    <brk id="2304" max="59" man="1"/>
    <brk id="2307" max="59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S64"/>
  <sheetViews>
    <sheetView view="pageBreakPreview" zoomScale="120" zoomScaleSheetLayoutView="120" zoomScalePageLayoutView="0" workbookViewId="0" topLeftCell="A1">
      <selection activeCell="A1" sqref="A1:AA1"/>
    </sheetView>
  </sheetViews>
  <sheetFormatPr defaultColWidth="9.00390625" defaultRowHeight="15"/>
  <cols>
    <col min="1" max="1" width="0.71875" style="229" customWidth="1"/>
    <col min="2" max="2" width="13.421875" style="229" customWidth="1"/>
    <col min="3" max="32" width="2.00390625" style="229" customWidth="1"/>
    <col min="33" max="37" width="2.00390625" style="223" customWidth="1"/>
    <col min="38" max="16384" width="9.00390625" style="223" customWidth="1"/>
  </cols>
  <sheetData>
    <row r="1" spans="1:40" s="221" customFormat="1" ht="30.75" customHeight="1">
      <c r="A1" s="447" t="s">
        <v>162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  <c r="AN1" s="448"/>
    </row>
    <row r="2" spans="1:35" ht="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H2" s="224"/>
      <c r="AI2" s="225"/>
    </row>
    <row r="3" spans="1:40" ht="24" customHeight="1">
      <c r="A3" s="449" t="s">
        <v>165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50"/>
      <c r="AM3" s="450"/>
      <c r="AN3" s="450"/>
    </row>
    <row r="4" spans="1:45" s="228" customFormat="1" ht="14.25">
      <c r="A4" s="487" t="s">
        <v>169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227"/>
      <c r="AP4" s="263"/>
      <c r="AR4" s="224"/>
      <c r="AS4" s="225"/>
    </row>
    <row r="5" spans="2:32" ht="9" customHeight="1">
      <c r="B5" s="230"/>
      <c r="C5" s="451"/>
      <c r="D5" s="451"/>
      <c r="E5" s="451"/>
      <c r="F5" s="451"/>
      <c r="G5" s="451"/>
      <c r="H5" s="452"/>
      <c r="I5" s="451"/>
      <c r="J5" s="451"/>
      <c r="K5" s="451"/>
      <c r="L5" s="451"/>
      <c r="M5" s="453"/>
      <c r="N5" s="453"/>
      <c r="O5" s="453"/>
      <c r="P5" s="453"/>
      <c r="Q5" s="453"/>
      <c r="R5" s="454"/>
      <c r="S5" s="453"/>
      <c r="T5" s="453"/>
      <c r="U5" s="453"/>
      <c r="V5" s="453"/>
      <c r="W5" s="451"/>
      <c r="AB5" s="269"/>
      <c r="AC5" s="455"/>
      <c r="AD5" s="456"/>
      <c r="AE5" s="456"/>
      <c r="AF5" s="232"/>
    </row>
    <row r="6" spans="1:35" ht="14.25">
      <c r="A6" s="233"/>
      <c r="B6" s="234" t="s">
        <v>136</v>
      </c>
      <c r="C6" s="457" t="str">
        <f>(B7)</f>
        <v>潮江ひかり</v>
      </c>
      <c r="D6" s="457"/>
      <c r="E6" s="457"/>
      <c r="F6" s="457"/>
      <c r="G6" s="457"/>
      <c r="H6" s="457" t="str">
        <f>B8</f>
        <v>春野U-10</v>
      </c>
      <c r="I6" s="457"/>
      <c r="J6" s="457"/>
      <c r="K6" s="457"/>
      <c r="L6" s="457"/>
      <c r="M6" s="457" t="str">
        <f>(B9)</f>
        <v>大津U-10</v>
      </c>
      <c r="N6" s="457"/>
      <c r="O6" s="457"/>
      <c r="P6" s="457"/>
      <c r="Q6" s="457"/>
      <c r="R6" s="457" t="str">
        <f>(B10)</f>
        <v>横内ｼﾞｬﾝﾌﾟ</v>
      </c>
      <c r="S6" s="457"/>
      <c r="T6" s="457"/>
      <c r="U6" s="457"/>
      <c r="V6" s="458"/>
      <c r="W6" s="459" t="s">
        <v>137</v>
      </c>
      <c r="X6" s="460"/>
      <c r="Y6" s="460" t="s">
        <v>138</v>
      </c>
      <c r="Z6" s="460"/>
      <c r="AA6" s="460" t="s">
        <v>139</v>
      </c>
      <c r="AB6" s="460"/>
      <c r="AC6" s="460" t="s">
        <v>140</v>
      </c>
      <c r="AD6" s="460"/>
      <c r="AE6" s="460" t="s">
        <v>141</v>
      </c>
      <c r="AF6" s="460"/>
      <c r="AH6" s="224"/>
      <c r="AI6" s="225"/>
    </row>
    <row r="7" spans="1:39" ht="13.5">
      <c r="A7" s="233"/>
      <c r="B7" s="235" t="str">
        <f>'中学年（リンク戦）'!$A$12</f>
        <v>潮江ひかり</v>
      </c>
      <c r="C7" s="443"/>
      <c r="D7" s="443"/>
      <c r="E7" s="443"/>
      <c r="F7" s="443"/>
      <c r="G7" s="443"/>
      <c r="H7" s="236">
        <v>1</v>
      </c>
      <c r="I7" s="266" t="str">
        <f>IF(J7&gt;L7,"○",IF(J7&lt;L7,"×","△"))</f>
        <v>×</v>
      </c>
      <c r="J7" s="238">
        <f>'中学年（リンク戦）'!H33</f>
        <v>2</v>
      </c>
      <c r="K7" s="267" t="s">
        <v>142</v>
      </c>
      <c r="L7" s="238">
        <f>'中学年（リンク戦）'!J33</f>
        <v>3</v>
      </c>
      <c r="M7" s="444"/>
      <c r="N7" s="444"/>
      <c r="O7" s="444"/>
      <c r="P7" s="444"/>
      <c r="Q7" s="444"/>
      <c r="R7" s="236">
        <f>C10</f>
        <v>3</v>
      </c>
      <c r="S7" s="266" t="str">
        <f>IF(T7&gt;V7,"○",IF(T7&lt;V7,"×","△"))</f>
        <v>×</v>
      </c>
      <c r="T7" s="238">
        <f>G10</f>
        <v>1</v>
      </c>
      <c r="U7" s="267" t="s">
        <v>143</v>
      </c>
      <c r="V7" s="240">
        <f>E10</f>
        <v>3</v>
      </c>
      <c r="W7" s="445">
        <f>SUM(COUNTIF(C7:V7,"○")*3,COUNTIF(C7:V7,"△"))</f>
        <v>0</v>
      </c>
      <c r="X7" s="446"/>
      <c r="Y7" s="445">
        <f>AA7-AC7</f>
        <v>-3</v>
      </c>
      <c r="Z7" s="446"/>
      <c r="AA7" s="445">
        <f>SUM(J7,T7)</f>
        <v>3</v>
      </c>
      <c r="AB7" s="446"/>
      <c r="AC7" s="446">
        <f>SUM(L7,V7)</f>
        <v>6</v>
      </c>
      <c r="AD7" s="446"/>
      <c r="AE7" s="461">
        <f>RANK(W7,W7:X10,0)</f>
        <v>4</v>
      </c>
      <c r="AF7" s="461"/>
      <c r="AH7" s="224"/>
      <c r="AI7" s="225"/>
      <c r="AL7" s="241" t="s">
        <v>144</v>
      </c>
      <c r="AM7" s="227" t="s">
        <v>145</v>
      </c>
    </row>
    <row r="8" spans="1:35" ht="13.5">
      <c r="A8" s="233"/>
      <c r="B8" s="261" t="str">
        <f>'中学年（リンク戦）'!$A$17</f>
        <v>春野U-10</v>
      </c>
      <c r="C8" s="236">
        <f>H7</f>
        <v>1</v>
      </c>
      <c r="D8" s="266" t="str">
        <f>IF(E8&gt;G8,"○",IF(E8&lt;G8,"×","△"))</f>
        <v>○</v>
      </c>
      <c r="E8" s="238">
        <f>L7</f>
        <v>3</v>
      </c>
      <c r="F8" s="267" t="s">
        <v>143</v>
      </c>
      <c r="G8" s="238">
        <f>J7</f>
        <v>2</v>
      </c>
      <c r="H8" s="444"/>
      <c r="I8" s="444"/>
      <c r="J8" s="444"/>
      <c r="K8" s="444"/>
      <c r="L8" s="444"/>
      <c r="M8" s="236">
        <v>4</v>
      </c>
      <c r="N8" s="266" t="str">
        <f>IF(O8&gt;Q8,"○",IF(O8&lt;Q8,"×","△"))</f>
        <v>△</v>
      </c>
      <c r="O8" s="238">
        <f>'中学年（リンク戦）'!H41</f>
        <v>0</v>
      </c>
      <c r="P8" s="267" t="s">
        <v>142</v>
      </c>
      <c r="Q8" s="238">
        <f>'中学年（リンク戦）'!J41</f>
        <v>0</v>
      </c>
      <c r="R8" s="444"/>
      <c r="S8" s="444"/>
      <c r="T8" s="444"/>
      <c r="U8" s="444"/>
      <c r="V8" s="462"/>
      <c r="W8" s="445">
        <f>SUM(COUNTIF(C8:V8,"○")*3,COUNTIF(C8:V8,"△"))</f>
        <v>4</v>
      </c>
      <c r="X8" s="446"/>
      <c r="Y8" s="463">
        <f>AA8-AC8</f>
        <v>1</v>
      </c>
      <c r="Z8" s="464"/>
      <c r="AA8" s="463">
        <f>SUM(E8,O8)</f>
        <v>3</v>
      </c>
      <c r="AB8" s="464"/>
      <c r="AC8" s="465">
        <f>SUM(G8,Q8)</f>
        <v>2</v>
      </c>
      <c r="AD8" s="465"/>
      <c r="AE8" s="467">
        <v>2</v>
      </c>
      <c r="AF8" s="467"/>
      <c r="AH8" s="224"/>
      <c r="AI8" s="225"/>
    </row>
    <row r="9" spans="1:35" ht="13.5">
      <c r="A9" s="233"/>
      <c r="B9" s="266" t="str">
        <f>'中学年（リンク戦）'!$E$17</f>
        <v>大津U-10</v>
      </c>
      <c r="C9" s="444"/>
      <c r="D9" s="444"/>
      <c r="E9" s="444"/>
      <c r="F9" s="444"/>
      <c r="G9" s="444"/>
      <c r="H9" s="236">
        <f>M8</f>
        <v>4</v>
      </c>
      <c r="I9" s="266" t="str">
        <f>IF(J9&gt;L9,"○",IF(J9&lt;L9,"×","△"))</f>
        <v>△</v>
      </c>
      <c r="J9" s="238">
        <f>Q8</f>
        <v>0</v>
      </c>
      <c r="K9" s="267" t="s">
        <v>143</v>
      </c>
      <c r="L9" s="238">
        <f>O8</f>
        <v>0</v>
      </c>
      <c r="M9" s="444"/>
      <c r="N9" s="444"/>
      <c r="O9" s="444"/>
      <c r="P9" s="444"/>
      <c r="Q9" s="444"/>
      <c r="R9" s="236">
        <v>2</v>
      </c>
      <c r="S9" s="266" t="str">
        <f>IF(T9&gt;V9,"○",IF(T9&lt;V9,"×","△"))</f>
        <v>△</v>
      </c>
      <c r="T9" s="238">
        <f>'中学年（リンク戦）'!H35</f>
        <v>1</v>
      </c>
      <c r="U9" s="267" t="s">
        <v>142</v>
      </c>
      <c r="V9" s="240">
        <f>'中学年（リンク戦）'!J35</f>
        <v>1</v>
      </c>
      <c r="W9" s="445">
        <f>SUM(COUNTIF(C9:V9,"○")*3,COUNTIF(C9:V9,"△"))</f>
        <v>2</v>
      </c>
      <c r="X9" s="446"/>
      <c r="Y9" s="470">
        <f>AA9-AC9</f>
        <v>0</v>
      </c>
      <c r="Z9" s="471"/>
      <c r="AA9" s="465">
        <f>SUM(J9,T9)</f>
        <v>1</v>
      </c>
      <c r="AB9" s="465"/>
      <c r="AC9" s="471">
        <f>SUM(L9,V9)</f>
        <v>1</v>
      </c>
      <c r="AD9" s="465"/>
      <c r="AE9" s="467">
        <f>RANK(W9,W7:X10,0)</f>
        <v>3</v>
      </c>
      <c r="AF9" s="467"/>
      <c r="AH9" s="224"/>
      <c r="AI9" s="225"/>
    </row>
    <row r="10" spans="1:34" ht="13.5">
      <c r="A10" s="233"/>
      <c r="B10" s="327" t="str">
        <f>'中学年（リンク戦）'!$E$12</f>
        <v>横内ｼﾞｬﾝﾌﾟ</v>
      </c>
      <c r="C10" s="236">
        <v>3</v>
      </c>
      <c r="D10" s="266" t="str">
        <f>IF(E10&gt;G10,"○",IF(E10&lt;G10,"×","△"))</f>
        <v>○</v>
      </c>
      <c r="E10" s="238">
        <f>'中学年（リンク戦）'!H39</f>
        <v>3</v>
      </c>
      <c r="F10" s="266" t="s">
        <v>142</v>
      </c>
      <c r="G10" s="238">
        <f>'中学年（リンク戦）'!J39</f>
        <v>1</v>
      </c>
      <c r="H10" s="444"/>
      <c r="I10" s="444"/>
      <c r="J10" s="444"/>
      <c r="K10" s="444"/>
      <c r="L10" s="444"/>
      <c r="M10" s="236">
        <f>R9</f>
        <v>2</v>
      </c>
      <c r="N10" s="266" t="str">
        <f>IF(O10&gt;Q10,"○",IF(O10&lt;Q10,"×","△"))</f>
        <v>△</v>
      </c>
      <c r="O10" s="238">
        <f>V9</f>
        <v>1</v>
      </c>
      <c r="P10" s="267" t="s">
        <v>143</v>
      </c>
      <c r="Q10" s="238">
        <f>T9</f>
        <v>1</v>
      </c>
      <c r="R10" s="468"/>
      <c r="S10" s="468"/>
      <c r="T10" s="468"/>
      <c r="U10" s="468"/>
      <c r="V10" s="469"/>
      <c r="W10" s="445">
        <f>SUM(COUNTIF(C10:V10,"○")*3,COUNTIF(C10:V10,"△"))</f>
        <v>4</v>
      </c>
      <c r="X10" s="446"/>
      <c r="Y10" s="470">
        <f>AA10-AC10</f>
        <v>2</v>
      </c>
      <c r="Z10" s="471"/>
      <c r="AA10" s="465">
        <f>SUM(E10,O10)</f>
        <v>4</v>
      </c>
      <c r="AB10" s="465"/>
      <c r="AC10" s="471">
        <f>SUM(G10,Q10)</f>
        <v>2</v>
      </c>
      <c r="AD10" s="470"/>
      <c r="AE10" s="466">
        <f>RANK(W10,W7:X10,0)</f>
        <v>1</v>
      </c>
      <c r="AF10" s="466"/>
      <c r="AH10" s="224"/>
    </row>
    <row r="11" spans="1:34" ht="13.5">
      <c r="A11" s="23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472"/>
      <c r="S11" s="472"/>
      <c r="T11" s="472"/>
      <c r="U11" s="472"/>
      <c r="V11" s="472"/>
      <c r="W11" s="268"/>
      <c r="X11" s="268"/>
      <c r="Y11" s="268"/>
      <c r="Z11" s="268"/>
      <c r="AA11" s="268"/>
      <c r="AB11" s="268"/>
      <c r="AC11" s="233"/>
      <c r="AD11" s="233"/>
      <c r="AE11" s="245"/>
      <c r="AF11" s="245"/>
      <c r="AH11" s="246"/>
    </row>
    <row r="12" spans="1:35" ht="14.25">
      <c r="A12" s="233"/>
      <c r="B12" s="234" t="s">
        <v>146</v>
      </c>
      <c r="C12" s="457" t="str">
        <f>(B13)</f>
        <v>UNO-10AS</v>
      </c>
      <c r="D12" s="457"/>
      <c r="E12" s="457"/>
      <c r="F12" s="457"/>
      <c r="G12" s="457"/>
      <c r="H12" s="457" t="str">
        <f>B14</f>
        <v>神田</v>
      </c>
      <c r="I12" s="457"/>
      <c r="J12" s="457"/>
      <c r="K12" s="457"/>
      <c r="L12" s="457"/>
      <c r="M12" s="457" t="str">
        <f>(B15)</f>
        <v>介良U-10B</v>
      </c>
      <c r="N12" s="457"/>
      <c r="O12" s="457"/>
      <c r="P12" s="457"/>
      <c r="Q12" s="457"/>
      <c r="R12" s="457" t="str">
        <f>(B16)</f>
        <v>ｴｽﾄﾚｰﾗｽ U10</v>
      </c>
      <c r="S12" s="457"/>
      <c r="T12" s="457"/>
      <c r="U12" s="457"/>
      <c r="V12" s="458"/>
      <c r="W12" s="459" t="s">
        <v>137</v>
      </c>
      <c r="X12" s="460"/>
      <c r="Y12" s="460" t="s">
        <v>138</v>
      </c>
      <c r="Z12" s="460"/>
      <c r="AA12" s="460" t="s">
        <v>139</v>
      </c>
      <c r="AB12" s="460"/>
      <c r="AC12" s="460" t="s">
        <v>140</v>
      </c>
      <c r="AD12" s="460"/>
      <c r="AE12" s="460" t="s">
        <v>141</v>
      </c>
      <c r="AF12" s="460"/>
      <c r="AH12" s="224"/>
      <c r="AI12" s="225"/>
    </row>
    <row r="13" spans="1:35" ht="13.5">
      <c r="A13" s="233"/>
      <c r="B13" s="235" t="str">
        <f>'中学年（リンク戦）'!$H$12</f>
        <v>UNO-10AS</v>
      </c>
      <c r="C13" s="443"/>
      <c r="D13" s="443"/>
      <c r="E13" s="443"/>
      <c r="F13" s="443"/>
      <c r="G13" s="443"/>
      <c r="H13" s="236">
        <v>5</v>
      </c>
      <c r="I13" s="266" t="str">
        <f>IF(J13&gt;L13,"○",IF(J13&lt;L13,"×","△"))</f>
        <v>×</v>
      </c>
      <c r="J13" s="238">
        <f>'中学年（リンク戦）'!H37</f>
        <v>0</v>
      </c>
      <c r="K13" s="267" t="s">
        <v>142</v>
      </c>
      <c r="L13" s="238">
        <f>'中学年（リンク戦）'!J37</f>
        <v>2</v>
      </c>
      <c r="M13" s="444"/>
      <c r="N13" s="444"/>
      <c r="O13" s="444"/>
      <c r="P13" s="444"/>
      <c r="Q13" s="444"/>
      <c r="R13" s="236">
        <f>C16</f>
        <v>7</v>
      </c>
      <c r="S13" s="266" t="str">
        <f>IF(T13&gt;V13,"○",IF(T13&lt;V13,"×","△"))</f>
        <v>△</v>
      </c>
      <c r="T13" s="238">
        <f>G16</f>
        <v>1</v>
      </c>
      <c r="U13" s="267" t="s">
        <v>143</v>
      </c>
      <c r="V13" s="240">
        <f>E16</f>
        <v>1</v>
      </c>
      <c r="W13" s="445">
        <f>SUM(COUNTIF(C13:V13,"○")*3,COUNTIF(C13:V13,"△"))</f>
        <v>1</v>
      </c>
      <c r="X13" s="446"/>
      <c r="Y13" s="445">
        <f>AA13-AC13</f>
        <v>-2</v>
      </c>
      <c r="Z13" s="446"/>
      <c r="AA13" s="445">
        <f>SUM(J13,T13)</f>
        <v>1</v>
      </c>
      <c r="AB13" s="446"/>
      <c r="AC13" s="446">
        <f>SUM(L13,V13)</f>
        <v>3</v>
      </c>
      <c r="AD13" s="446"/>
      <c r="AE13" s="461">
        <f>RANK(W13,W13:X16,0)</f>
        <v>3</v>
      </c>
      <c r="AF13" s="461"/>
      <c r="AH13" s="224"/>
      <c r="AI13" s="225"/>
    </row>
    <row r="14" spans="1:35" ht="13.5">
      <c r="A14" s="233"/>
      <c r="B14" s="326" t="str">
        <f>'中学年（リンク戦）'!$H$17</f>
        <v>神田</v>
      </c>
      <c r="C14" s="236">
        <f>H13</f>
        <v>5</v>
      </c>
      <c r="D14" s="266" t="str">
        <f>IF(E14&gt;G14,"○",IF(E14&lt;G14,"×","△"))</f>
        <v>○</v>
      </c>
      <c r="E14" s="238">
        <f>L13</f>
        <v>2</v>
      </c>
      <c r="F14" s="267" t="s">
        <v>143</v>
      </c>
      <c r="G14" s="238">
        <f>J13</f>
        <v>0</v>
      </c>
      <c r="H14" s="444"/>
      <c r="I14" s="444"/>
      <c r="J14" s="444"/>
      <c r="K14" s="444"/>
      <c r="L14" s="444"/>
      <c r="M14" s="236">
        <v>8</v>
      </c>
      <c r="N14" s="266" t="str">
        <f>IF(O14&gt;Q14,"○",IF(O14&lt;Q14,"×","△"))</f>
        <v>○</v>
      </c>
      <c r="O14" s="238">
        <f>'中学年（リンク戦）'!H44</f>
        <v>8</v>
      </c>
      <c r="P14" s="267" t="s">
        <v>142</v>
      </c>
      <c r="Q14" s="238">
        <f>'中学年（リンク戦）'!J44</f>
        <v>1</v>
      </c>
      <c r="R14" s="444"/>
      <c r="S14" s="444"/>
      <c r="T14" s="444"/>
      <c r="U14" s="444"/>
      <c r="V14" s="462"/>
      <c r="W14" s="445">
        <f>SUM(COUNTIF(C14:V14,"○")*3,COUNTIF(C14:V14,"△"))</f>
        <v>6</v>
      </c>
      <c r="X14" s="446"/>
      <c r="Y14" s="463">
        <f>AA14-AC14</f>
        <v>9</v>
      </c>
      <c r="Z14" s="464"/>
      <c r="AA14" s="463">
        <f>SUM(E14,O14)</f>
        <v>10</v>
      </c>
      <c r="AB14" s="464"/>
      <c r="AC14" s="465">
        <f>SUM(G14,Q14)</f>
        <v>1</v>
      </c>
      <c r="AD14" s="465"/>
      <c r="AE14" s="466">
        <f>RANK(W14,W13:X16,0)</f>
        <v>1</v>
      </c>
      <c r="AF14" s="466"/>
      <c r="AH14" s="224"/>
      <c r="AI14" s="225"/>
    </row>
    <row r="15" spans="1:35" ht="13.5">
      <c r="A15" s="233"/>
      <c r="B15" s="266" t="str">
        <f>'中学年（リンク戦）'!$L$17</f>
        <v>介良U-10B</v>
      </c>
      <c r="C15" s="444"/>
      <c r="D15" s="444"/>
      <c r="E15" s="444"/>
      <c r="F15" s="444"/>
      <c r="G15" s="444"/>
      <c r="H15" s="236">
        <f>M14</f>
        <v>8</v>
      </c>
      <c r="I15" s="266" t="str">
        <f>IF(J15&gt;L15,"○",IF(J15&lt;L15,"×","△"))</f>
        <v>×</v>
      </c>
      <c r="J15" s="238">
        <f>Q14</f>
        <v>1</v>
      </c>
      <c r="K15" s="267" t="s">
        <v>143</v>
      </c>
      <c r="L15" s="238">
        <f>O14</f>
        <v>8</v>
      </c>
      <c r="M15" s="444"/>
      <c r="N15" s="444"/>
      <c r="O15" s="444"/>
      <c r="P15" s="444"/>
      <c r="Q15" s="444"/>
      <c r="R15" s="236">
        <v>6</v>
      </c>
      <c r="S15" s="266" t="str">
        <f>IF(T15&gt;V15,"○",IF(T15&lt;V15,"×","△"))</f>
        <v>×</v>
      </c>
      <c r="T15" s="238">
        <f>'中学年（リンク戦）'!H46</f>
        <v>0</v>
      </c>
      <c r="U15" s="267" t="s">
        <v>164</v>
      </c>
      <c r="V15" s="240">
        <f>'中学年（リンク戦）'!J46</f>
        <v>9</v>
      </c>
      <c r="W15" s="445">
        <f>SUM(COUNTIF(C15:V15,"○")*3,COUNTIF(C15:V15,"△"))</f>
        <v>0</v>
      </c>
      <c r="X15" s="446"/>
      <c r="Y15" s="470">
        <f>AA15-AC15</f>
        <v>-16</v>
      </c>
      <c r="Z15" s="471"/>
      <c r="AA15" s="465">
        <f>SUM(J15,T15)</f>
        <v>1</v>
      </c>
      <c r="AB15" s="465"/>
      <c r="AC15" s="471">
        <f>SUM(L15,V15)</f>
        <v>17</v>
      </c>
      <c r="AD15" s="465"/>
      <c r="AE15" s="467">
        <f>RANK(W15,W13:X16,0)</f>
        <v>4</v>
      </c>
      <c r="AF15" s="467"/>
      <c r="AH15" s="224"/>
      <c r="AI15" s="225"/>
    </row>
    <row r="16" spans="1:34" ht="13.5">
      <c r="A16" s="233"/>
      <c r="B16" s="266" t="str">
        <f>'中学年（リンク戦）'!$L$12</f>
        <v>ｴｽﾄﾚｰﾗｽ U10</v>
      </c>
      <c r="C16" s="236">
        <v>7</v>
      </c>
      <c r="D16" s="266" t="str">
        <f>IF(E16&gt;G16,"○",IF(E16&lt;G16,"×","△"))</f>
        <v>△</v>
      </c>
      <c r="E16" s="238">
        <f>'中学年（リンク戦）'!H43</f>
        <v>1</v>
      </c>
      <c r="F16" s="266" t="s">
        <v>142</v>
      </c>
      <c r="G16" s="238">
        <f>'中学年（リンク戦）'!J43</f>
        <v>1</v>
      </c>
      <c r="H16" s="444"/>
      <c r="I16" s="444"/>
      <c r="J16" s="444"/>
      <c r="K16" s="444"/>
      <c r="L16" s="444"/>
      <c r="M16" s="236">
        <f>R15</f>
        <v>6</v>
      </c>
      <c r="N16" s="266" t="str">
        <f>IF(O16&gt;Q16,"○",IF(O16&lt;Q16,"×","△"))</f>
        <v>○</v>
      </c>
      <c r="O16" s="238">
        <f>V15</f>
        <v>9</v>
      </c>
      <c r="P16" s="267" t="s">
        <v>148</v>
      </c>
      <c r="Q16" s="238">
        <f>T15</f>
        <v>0</v>
      </c>
      <c r="R16" s="468"/>
      <c r="S16" s="468"/>
      <c r="T16" s="468"/>
      <c r="U16" s="468"/>
      <c r="V16" s="469"/>
      <c r="W16" s="445">
        <f>SUM(COUNTIF(C16:V16,"○")*3,COUNTIF(C16:V16,"△"))</f>
        <v>4</v>
      </c>
      <c r="X16" s="446"/>
      <c r="Y16" s="470">
        <f>AA16-AC16</f>
        <v>9</v>
      </c>
      <c r="Z16" s="471"/>
      <c r="AA16" s="465">
        <f>SUM(E16,O16)</f>
        <v>10</v>
      </c>
      <c r="AB16" s="465"/>
      <c r="AC16" s="471">
        <f>SUM(G16,Q16)</f>
        <v>1</v>
      </c>
      <c r="AD16" s="470"/>
      <c r="AE16" s="467">
        <f>RANK(W16,W13:X16,0)</f>
        <v>2</v>
      </c>
      <c r="AF16" s="467"/>
      <c r="AH16" s="224"/>
    </row>
    <row r="17" spans="1:30" s="249" customFormat="1" ht="14.25">
      <c r="A17" s="268"/>
      <c r="B17" s="247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265"/>
      <c r="AD17" s="250"/>
    </row>
    <row r="18" spans="1:35" ht="14.25">
      <c r="A18" s="233"/>
      <c r="B18" s="234" t="s">
        <v>149</v>
      </c>
      <c r="C18" s="457" t="str">
        <f>(B19)</f>
        <v>一宮東U-10</v>
      </c>
      <c r="D18" s="457"/>
      <c r="E18" s="457"/>
      <c r="F18" s="457"/>
      <c r="G18" s="457"/>
      <c r="H18" s="457" t="str">
        <f>B20</f>
        <v>潮江のぞみ</v>
      </c>
      <c r="I18" s="457"/>
      <c r="J18" s="457"/>
      <c r="K18" s="457"/>
      <c r="L18" s="457"/>
      <c r="M18" s="457" t="str">
        <f>(B21)</f>
        <v>鴨田U-10</v>
      </c>
      <c r="N18" s="457"/>
      <c r="O18" s="457"/>
      <c r="P18" s="457"/>
      <c r="Q18" s="457"/>
      <c r="R18" s="457" t="str">
        <f>(B22)</f>
        <v>秦ｵﾚﾝｼﾞ</v>
      </c>
      <c r="S18" s="457"/>
      <c r="T18" s="457"/>
      <c r="U18" s="457"/>
      <c r="V18" s="458"/>
      <c r="W18" s="459" t="s">
        <v>137</v>
      </c>
      <c r="X18" s="460"/>
      <c r="Y18" s="460" t="s">
        <v>138</v>
      </c>
      <c r="Z18" s="460"/>
      <c r="AA18" s="460" t="s">
        <v>139</v>
      </c>
      <c r="AB18" s="460"/>
      <c r="AC18" s="460" t="s">
        <v>140</v>
      </c>
      <c r="AD18" s="460"/>
      <c r="AE18" s="460" t="s">
        <v>141</v>
      </c>
      <c r="AF18" s="460"/>
      <c r="AH18" s="224"/>
      <c r="AI18" s="225"/>
    </row>
    <row r="19" spans="1:35" ht="13.5">
      <c r="A19" s="233"/>
      <c r="B19" s="235" t="str">
        <f>'中学年（リンク戦）'!$O$12</f>
        <v>一宮東U-10</v>
      </c>
      <c r="C19" s="443"/>
      <c r="D19" s="443"/>
      <c r="E19" s="443"/>
      <c r="F19" s="443"/>
      <c r="G19" s="443"/>
      <c r="H19" s="236">
        <v>9</v>
      </c>
      <c r="I19" s="266" t="str">
        <f>IF(J19&gt;L19,"○",IF(J19&lt;L19,"×","△"))</f>
        <v>×</v>
      </c>
      <c r="J19" s="238">
        <f>'中学年（リンク戦）'!V33</f>
        <v>0</v>
      </c>
      <c r="K19" s="267" t="s">
        <v>142</v>
      </c>
      <c r="L19" s="238">
        <f>'中学年（リンク戦）'!X33</f>
        <v>4</v>
      </c>
      <c r="M19" s="444"/>
      <c r="N19" s="444"/>
      <c r="O19" s="444"/>
      <c r="P19" s="444"/>
      <c r="Q19" s="444"/>
      <c r="R19" s="236">
        <f>C22</f>
        <v>11</v>
      </c>
      <c r="S19" s="266" t="str">
        <f>IF(T19&gt;V19,"○",IF(T19&lt;V19,"×","△"))</f>
        <v>×</v>
      </c>
      <c r="T19" s="238">
        <f>G22</f>
        <v>1</v>
      </c>
      <c r="U19" s="267" t="s">
        <v>143</v>
      </c>
      <c r="V19" s="240">
        <f>E22</f>
        <v>2</v>
      </c>
      <c r="W19" s="445">
        <f>SUM(COUNTIF(C19:V19,"○")*3,COUNTIF(C19:V19,"△"))</f>
        <v>0</v>
      </c>
      <c r="X19" s="446"/>
      <c r="Y19" s="445">
        <f>AA19-AC19</f>
        <v>-5</v>
      </c>
      <c r="Z19" s="446"/>
      <c r="AA19" s="445">
        <f>SUM(J19,T19)</f>
        <v>1</v>
      </c>
      <c r="AB19" s="446"/>
      <c r="AC19" s="446">
        <f>SUM(L19,V19)</f>
        <v>6</v>
      </c>
      <c r="AD19" s="446"/>
      <c r="AE19" s="461">
        <f>RANK(W19,W19:X22,0)</f>
        <v>4</v>
      </c>
      <c r="AF19" s="461"/>
      <c r="AH19" s="224"/>
      <c r="AI19" s="225"/>
    </row>
    <row r="20" spans="1:35" ht="13.5">
      <c r="A20" s="233"/>
      <c r="B20" s="328" t="str">
        <f>'中学年（リンク戦）'!$O$17</f>
        <v>潮江のぞみ</v>
      </c>
      <c r="C20" s="236">
        <f>H19</f>
        <v>9</v>
      </c>
      <c r="D20" s="266" t="str">
        <f>IF(E20&gt;G20,"○",IF(E20&lt;G20,"×","△"))</f>
        <v>○</v>
      </c>
      <c r="E20" s="238">
        <f>L19</f>
        <v>4</v>
      </c>
      <c r="F20" s="267" t="s">
        <v>143</v>
      </c>
      <c r="G20" s="238">
        <f>J19</f>
        <v>0</v>
      </c>
      <c r="H20" s="444"/>
      <c r="I20" s="444"/>
      <c r="J20" s="444"/>
      <c r="K20" s="444"/>
      <c r="L20" s="444"/>
      <c r="M20" s="236">
        <v>12</v>
      </c>
      <c r="N20" s="266" t="str">
        <f>IF(O20&gt;Q20,"○",IF(O20&lt;Q20,"×","△"))</f>
        <v>○</v>
      </c>
      <c r="O20" s="238">
        <f>'中学年（リンク戦）'!V41</f>
        <v>7</v>
      </c>
      <c r="P20" s="267" t="s">
        <v>142</v>
      </c>
      <c r="Q20" s="238">
        <f>'中学年（リンク戦）'!X41</f>
        <v>0</v>
      </c>
      <c r="R20" s="444"/>
      <c r="S20" s="444"/>
      <c r="T20" s="444"/>
      <c r="U20" s="444"/>
      <c r="V20" s="462"/>
      <c r="W20" s="445">
        <f>SUM(COUNTIF(C20:V20,"○")*3,COUNTIF(C20:V20,"△"))</f>
        <v>6</v>
      </c>
      <c r="X20" s="446"/>
      <c r="Y20" s="463">
        <f>AA20-AC20</f>
        <v>11</v>
      </c>
      <c r="Z20" s="464"/>
      <c r="AA20" s="463">
        <f>SUM(E20,O20)</f>
        <v>11</v>
      </c>
      <c r="AB20" s="464"/>
      <c r="AC20" s="465">
        <f>SUM(G20,Q20)</f>
        <v>0</v>
      </c>
      <c r="AD20" s="465"/>
      <c r="AE20" s="466">
        <f>RANK(W20,W19:X22,0)</f>
        <v>1</v>
      </c>
      <c r="AF20" s="466"/>
      <c r="AH20" s="224"/>
      <c r="AI20" s="225"/>
    </row>
    <row r="21" spans="1:35" ht="13.5">
      <c r="A21" s="233"/>
      <c r="B21" s="252" t="str">
        <f>'中学年（リンク戦）'!$S$17</f>
        <v>鴨田U-10</v>
      </c>
      <c r="C21" s="444"/>
      <c r="D21" s="444"/>
      <c r="E21" s="444"/>
      <c r="F21" s="444"/>
      <c r="G21" s="444"/>
      <c r="H21" s="236">
        <f>M20</f>
        <v>12</v>
      </c>
      <c r="I21" s="266" t="str">
        <f>IF(J21&gt;L21,"○",IF(J21&lt;L21,"×","△"))</f>
        <v>×</v>
      </c>
      <c r="J21" s="238">
        <f>Q20</f>
        <v>0</v>
      </c>
      <c r="K21" s="267" t="s">
        <v>143</v>
      </c>
      <c r="L21" s="238">
        <f>O20</f>
        <v>7</v>
      </c>
      <c r="M21" s="444"/>
      <c r="N21" s="444"/>
      <c r="O21" s="444"/>
      <c r="P21" s="444"/>
      <c r="Q21" s="444"/>
      <c r="R21" s="236">
        <v>10</v>
      </c>
      <c r="S21" s="266" t="str">
        <f>IF(T21&gt;V21,"○",IF(T21&lt;V21,"×","△"))</f>
        <v>△</v>
      </c>
      <c r="T21" s="238">
        <f>'中学年（リンク戦）'!V35</f>
        <v>2</v>
      </c>
      <c r="U21" s="267" t="s">
        <v>142</v>
      </c>
      <c r="V21" s="240">
        <f>'中学年（リンク戦）'!X35</f>
        <v>2</v>
      </c>
      <c r="W21" s="445">
        <f>SUM(COUNTIF(C21:V21,"○")*3,COUNTIF(C21:V21,"△"))</f>
        <v>1</v>
      </c>
      <c r="X21" s="446"/>
      <c r="Y21" s="470">
        <f>AA21-AC21</f>
        <v>-7</v>
      </c>
      <c r="Z21" s="471"/>
      <c r="AA21" s="465">
        <f>SUM(J21,T21)</f>
        <v>2</v>
      </c>
      <c r="AB21" s="465"/>
      <c r="AC21" s="471">
        <f>SUM(L21,V21)</f>
        <v>9</v>
      </c>
      <c r="AD21" s="465"/>
      <c r="AE21" s="467">
        <f>RANK(W21,W19:X22,0)</f>
        <v>3</v>
      </c>
      <c r="AF21" s="467"/>
      <c r="AH21" s="224"/>
      <c r="AI21" s="225"/>
    </row>
    <row r="22" spans="1:34" ht="13.5">
      <c r="A22" s="233"/>
      <c r="B22" s="266" t="str">
        <f>'中学年（リンク戦）'!$S$12</f>
        <v>秦ｵﾚﾝｼﾞ</v>
      </c>
      <c r="C22" s="236">
        <v>11</v>
      </c>
      <c r="D22" s="266" t="str">
        <f>IF(E22&gt;G22,"○",IF(E22&lt;G22,"×","△"))</f>
        <v>○</v>
      </c>
      <c r="E22" s="238">
        <f>'中学年（リンク戦）'!V39</f>
        <v>2</v>
      </c>
      <c r="F22" s="266" t="s">
        <v>142</v>
      </c>
      <c r="G22" s="238">
        <f>'中学年（リンク戦）'!X39</f>
        <v>1</v>
      </c>
      <c r="H22" s="444"/>
      <c r="I22" s="444"/>
      <c r="J22" s="444"/>
      <c r="K22" s="444"/>
      <c r="L22" s="444"/>
      <c r="M22" s="236">
        <f>R21</f>
        <v>10</v>
      </c>
      <c r="N22" s="266" t="str">
        <f>IF(O22&gt;Q22,"○",IF(O22&lt;Q22,"×","△"))</f>
        <v>△</v>
      </c>
      <c r="O22" s="238">
        <f>V21</f>
        <v>2</v>
      </c>
      <c r="P22" s="267" t="s">
        <v>143</v>
      </c>
      <c r="Q22" s="238">
        <f>T21</f>
        <v>2</v>
      </c>
      <c r="R22" s="468"/>
      <c r="S22" s="468"/>
      <c r="T22" s="468"/>
      <c r="U22" s="468"/>
      <c r="V22" s="469"/>
      <c r="W22" s="445">
        <f>SUM(COUNTIF(C22:V22,"○")*3,COUNTIF(C22:V22,"△"))</f>
        <v>4</v>
      </c>
      <c r="X22" s="446"/>
      <c r="Y22" s="470">
        <f>AA22-AC22</f>
        <v>1</v>
      </c>
      <c r="Z22" s="471"/>
      <c r="AA22" s="465">
        <f>SUM(E22,O22)</f>
        <v>4</v>
      </c>
      <c r="AB22" s="465"/>
      <c r="AC22" s="471">
        <f>SUM(G22,Q22)</f>
        <v>3</v>
      </c>
      <c r="AD22" s="470"/>
      <c r="AE22" s="467">
        <f>RANK(W22,W19:X22,0)</f>
        <v>2</v>
      </c>
      <c r="AF22" s="467"/>
      <c r="AH22" s="224"/>
    </row>
    <row r="23" spans="1:30" s="249" customFormat="1" ht="13.5">
      <c r="A23" s="268"/>
      <c r="B23" s="264"/>
      <c r="C23" s="472"/>
      <c r="D23" s="472"/>
      <c r="E23" s="472"/>
      <c r="F23" s="472"/>
      <c r="G23" s="472"/>
      <c r="H23" s="264"/>
      <c r="I23" s="264"/>
      <c r="J23" s="264"/>
      <c r="K23" s="264"/>
      <c r="L23" s="264"/>
      <c r="M23" s="472"/>
      <c r="N23" s="472"/>
      <c r="O23" s="472"/>
      <c r="P23" s="472"/>
      <c r="Q23" s="472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268"/>
      <c r="AD23" s="250"/>
    </row>
    <row r="24" spans="1:35" ht="14.25">
      <c r="A24" s="233"/>
      <c r="B24" s="234" t="s">
        <v>152</v>
      </c>
      <c r="C24" s="457" t="str">
        <f>(B25)</f>
        <v>介良U-10A</v>
      </c>
      <c r="D24" s="457"/>
      <c r="E24" s="457"/>
      <c r="F24" s="457"/>
      <c r="G24" s="457"/>
      <c r="H24" s="457" t="str">
        <f>B26</f>
        <v>UNO-10H</v>
      </c>
      <c r="I24" s="457"/>
      <c r="J24" s="457"/>
      <c r="K24" s="457"/>
      <c r="L24" s="457"/>
      <c r="M24" s="457" t="str">
        <f>(B27)</f>
        <v>高知南U-10</v>
      </c>
      <c r="N24" s="457"/>
      <c r="O24" s="457"/>
      <c r="P24" s="457"/>
      <c r="Q24" s="457"/>
      <c r="R24" s="457" t="str">
        <f>(B28)</f>
        <v>十津三里U-10</v>
      </c>
      <c r="S24" s="457"/>
      <c r="T24" s="457"/>
      <c r="U24" s="457"/>
      <c r="V24" s="458"/>
      <c r="W24" s="459" t="s">
        <v>137</v>
      </c>
      <c r="X24" s="460"/>
      <c r="Y24" s="460" t="s">
        <v>138</v>
      </c>
      <c r="Z24" s="460"/>
      <c r="AA24" s="460" t="s">
        <v>139</v>
      </c>
      <c r="AB24" s="460"/>
      <c r="AC24" s="460" t="s">
        <v>140</v>
      </c>
      <c r="AD24" s="460"/>
      <c r="AE24" s="460" t="s">
        <v>141</v>
      </c>
      <c r="AF24" s="460"/>
      <c r="AH24" s="224"/>
      <c r="AI24" s="225"/>
    </row>
    <row r="25" spans="1:35" ht="13.5">
      <c r="A25" s="233"/>
      <c r="B25" s="235" t="str">
        <f>'中学年（リンク戦）'!$V$12</f>
        <v>介良U-10A</v>
      </c>
      <c r="C25" s="443"/>
      <c r="D25" s="443"/>
      <c r="E25" s="443"/>
      <c r="F25" s="443"/>
      <c r="G25" s="443"/>
      <c r="H25" s="236">
        <v>13</v>
      </c>
      <c r="I25" s="266" t="str">
        <f>IF(J25&gt;L25,"○",IF(J25&lt;L25,"×","△"))</f>
        <v>×</v>
      </c>
      <c r="J25" s="238">
        <f>'中学年（リンク戦）'!V37</f>
        <v>1</v>
      </c>
      <c r="K25" s="267" t="s">
        <v>142</v>
      </c>
      <c r="L25" s="238">
        <f>'中学年（リンク戦）'!X37</f>
        <v>4</v>
      </c>
      <c r="M25" s="444"/>
      <c r="N25" s="444"/>
      <c r="O25" s="444"/>
      <c r="P25" s="444"/>
      <c r="Q25" s="444"/>
      <c r="R25" s="236">
        <f>C28</f>
        <v>15</v>
      </c>
      <c r="S25" s="266" t="str">
        <f>IF(T25&gt;V25,"○",IF(T25&lt;V25,"×","△"))</f>
        <v>×</v>
      </c>
      <c r="T25" s="238">
        <f>G28</f>
        <v>0</v>
      </c>
      <c r="U25" s="267" t="s">
        <v>143</v>
      </c>
      <c r="V25" s="240">
        <f>E28</f>
        <v>1</v>
      </c>
      <c r="W25" s="445">
        <f>SUM(COUNTIF(C25:V25,"○")*3,COUNTIF(C25:V25,"△"))</f>
        <v>0</v>
      </c>
      <c r="X25" s="446"/>
      <c r="Y25" s="445">
        <f>AA25-AC25</f>
        <v>-4</v>
      </c>
      <c r="Z25" s="446"/>
      <c r="AA25" s="445">
        <f>SUM(J25,T25)</f>
        <v>1</v>
      </c>
      <c r="AB25" s="446"/>
      <c r="AC25" s="446">
        <f>SUM(L25,V25)</f>
        <v>5</v>
      </c>
      <c r="AD25" s="446"/>
      <c r="AE25" s="461">
        <f>RANK(W25,W25:X28,0)</f>
        <v>4</v>
      </c>
      <c r="AF25" s="461"/>
      <c r="AH25" s="224"/>
      <c r="AI25" s="225"/>
    </row>
    <row r="26" spans="1:35" ht="13.5">
      <c r="A26" s="233"/>
      <c r="B26" s="328" t="str">
        <f>'中学年（リンク戦）'!$V$17</f>
        <v>UNO-10H</v>
      </c>
      <c r="C26" s="236">
        <f>H25</f>
        <v>13</v>
      </c>
      <c r="D26" s="266" t="str">
        <f>IF(E26&gt;G26,"○",IF(E26&lt;G26,"×","△"))</f>
        <v>○</v>
      </c>
      <c r="E26" s="238">
        <f>L25</f>
        <v>4</v>
      </c>
      <c r="F26" s="267" t="s">
        <v>143</v>
      </c>
      <c r="G26" s="238">
        <f>J25</f>
        <v>1</v>
      </c>
      <c r="H26" s="444"/>
      <c r="I26" s="444"/>
      <c r="J26" s="444"/>
      <c r="K26" s="444"/>
      <c r="L26" s="444"/>
      <c r="M26" s="236">
        <v>16</v>
      </c>
      <c r="N26" s="266" t="str">
        <f>IF(O26&gt;Q26,"○",IF(O26&lt;Q26,"×","△"))</f>
        <v>○</v>
      </c>
      <c r="O26" s="238">
        <f>'中学年（リンク戦）'!V43</f>
        <v>3</v>
      </c>
      <c r="P26" s="267" t="s">
        <v>142</v>
      </c>
      <c r="Q26" s="238">
        <f>'中学年（リンク戦）'!X43</f>
        <v>0</v>
      </c>
      <c r="R26" s="444"/>
      <c r="S26" s="444"/>
      <c r="T26" s="444"/>
      <c r="U26" s="444"/>
      <c r="V26" s="462"/>
      <c r="W26" s="445">
        <f>SUM(COUNTIF(C26:V26,"○")*3,COUNTIF(C26:V26,"△"))</f>
        <v>6</v>
      </c>
      <c r="X26" s="446"/>
      <c r="Y26" s="463">
        <f>AA26-AC26</f>
        <v>6</v>
      </c>
      <c r="Z26" s="464"/>
      <c r="AA26" s="463">
        <f>SUM(E26,O26)</f>
        <v>7</v>
      </c>
      <c r="AB26" s="464"/>
      <c r="AC26" s="465">
        <f>SUM(G26,Q26)</f>
        <v>1</v>
      </c>
      <c r="AD26" s="465"/>
      <c r="AE26" s="466">
        <f>RANK(W26,W25:X28,0)</f>
        <v>1</v>
      </c>
      <c r="AF26" s="466"/>
      <c r="AH26" s="224"/>
      <c r="AI26" s="225"/>
    </row>
    <row r="27" spans="1:35" ht="13.5">
      <c r="A27" s="233"/>
      <c r="B27" s="252" t="str">
        <f>'中学年（リンク戦）'!$Z$17</f>
        <v>高知南U-10</v>
      </c>
      <c r="C27" s="444"/>
      <c r="D27" s="444"/>
      <c r="E27" s="444"/>
      <c r="F27" s="444"/>
      <c r="G27" s="444"/>
      <c r="H27" s="236">
        <f>M26</f>
        <v>16</v>
      </c>
      <c r="I27" s="266" t="str">
        <f>IF(J27&gt;L27,"○",IF(J27&lt;L27,"×","△"))</f>
        <v>×</v>
      </c>
      <c r="J27" s="238">
        <f>Q26</f>
        <v>0</v>
      </c>
      <c r="K27" s="267" t="s">
        <v>143</v>
      </c>
      <c r="L27" s="238">
        <f>O26</f>
        <v>3</v>
      </c>
      <c r="M27" s="444"/>
      <c r="N27" s="444"/>
      <c r="O27" s="444"/>
      <c r="P27" s="444"/>
      <c r="Q27" s="444"/>
      <c r="R27" s="236">
        <v>14</v>
      </c>
      <c r="S27" s="266" t="str">
        <f>IF(T27&gt;V27,"○",IF(T27&lt;V27,"×","△"))</f>
        <v>○</v>
      </c>
      <c r="T27" s="238">
        <f>'中学年（リンク戦）'!V45</f>
        <v>4</v>
      </c>
      <c r="U27" s="267" t="s">
        <v>142</v>
      </c>
      <c r="V27" s="240">
        <f>'中学年（リンク戦）'!X45</f>
        <v>0</v>
      </c>
      <c r="W27" s="445">
        <f>SUM(COUNTIF(C27:V27,"○")*3,COUNTIF(C27:V27,"△"))</f>
        <v>3</v>
      </c>
      <c r="X27" s="446"/>
      <c r="Y27" s="470">
        <f>AA27-AC27</f>
        <v>1</v>
      </c>
      <c r="Z27" s="471"/>
      <c r="AA27" s="465">
        <f>SUM(J27,T27)</f>
        <v>4</v>
      </c>
      <c r="AB27" s="465"/>
      <c r="AC27" s="471">
        <f>SUM(L27,V27)</f>
        <v>3</v>
      </c>
      <c r="AD27" s="465"/>
      <c r="AE27" s="467">
        <f>RANK(W27,W25:X28,0)</f>
        <v>2</v>
      </c>
      <c r="AF27" s="467"/>
      <c r="AH27" s="224"/>
      <c r="AI27" s="225"/>
    </row>
    <row r="28" spans="1:34" ht="13.5">
      <c r="A28" s="233"/>
      <c r="B28" s="266" t="str">
        <f>'中学年（リンク戦）'!$Z$12</f>
        <v>十津三里U-10</v>
      </c>
      <c r="C28" s="236">
        <v>15</v>
      </c>
      <c r="D28" s="266" t="str">
        <f>IF(E28&gt;G28,"○",IF(E28&lt;G28,"×","△"))</f>
        <v>○</v>
      </c>
      <c r="E28" s="238">
        <f>'中学年（リンク戦）'!V42</f>
        <v>1</v>
      </c>
      <c r="F28" s="266" t="s">
        <v>142</v>
      </c>
      <c r="G28" s="238">
        <f>'中学年（リンク戦）'!X42</f>
        <v>0</v>
      </c>
      <c r="H28" s="444"/>
      <c r="I28" s="444"/>
      <c r="J28" s="444"/>
      <c r="K28" s="444"/>
      <c r="L28" s="444"/>
      <c r="M28" s="236">
        <f>R27</f>
        <v>14</v>
      </c>
      <c r="N28" s="266" t="str">
        <f>IF(O28&gt;Q28,"○",IF(O28&lt;Q28,"×","△"))</f>
        <v>×</v>
      </c>
      <c r="O28" s="238">
        <f>V27</f>
        <v>0</v>
      </c>
      <c r="P28" s="267" t="s">
        <v>143</v>
      </c>
      <c r="Q28" s="238">
        <f>T27</f>
        <v>4</v>
      </c>
      <c r="R28" s="468"/>
      <c r="S28" s="468"/>
      <c r="T28" s="468"/>
      <c r="U28" s="468"/>
      <c r="V28" s="469"/>
      <c r="W28" s="445">
        <f>SUM(COUNTIF(C28:V28,"○")*3,COUNTIF(C28:V28,"△"))</f>
        <v>3</v>
      </c>
      <c r="X28" s="446"/>
      <c r="Y28" s="470">
        <f>AA28-AC28</f>
        <v>-3</v>
      </c>
      <c r="Z28" s="471"/>
      <c r="AA28" s="465">
        <f>SUM(E28,O28)</f>
        <v>1</v>
      </c>
      <c r="AB28" s="465"/>
      <c r="AC28" s="471">
        <f>SUM(G28,Q28)</f>
        <v>4</v>
      </c>
      <c r="AD28" s="470"/>
      <c r="AE28" s="467">
        <v>3</v>
      </c>
      <c r="AF28" s="467"/>
      <c r="AH28" s="224"/>
    </row>
    <row r="29" spans="1:30" s="249" customFormat="1" ht="13.5">
      <c r="A29" s="268"/>
      <c r="B29" s="264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264"/>
      <c r="N29" s="264"/>
      <c r="O29" s="264"/>
      <c r="P29" s="264"/>
      <c r="Q29" s="26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268"/>
      <c r="AD29" s="250"/>
    </row>
    <row r="30" spans="1:35" ht="14.25">
      <c r="A30" s="233"/>
      <c r="B30" s="234" t="s">
        <v>153</v>
      </c>
      <c r="C30" s="457" t="str">
        <f>(B31)</f>
        <v>UNO-9AH</v>
      </c>
      <c r="D30" s="457"/>
      <c r="E30" s="457"/>
      <c r="F30" s="457"/>
      <c r="G30" s="457"/>
      <c r="H30" s="457" t="str">
        <f>B32</f>
        <v>小高坂</v>
      </c>
      <c r="I30" s="457"/>
      <c r="J30" s="457"/>
      <c r="K30" s="457"/>
      <c r="L30" s="457"/>
      <c r="M30" s="457" t="str">
        <f>(B33)</f>
        <v>横浜</v>
      </c>
      <c r="N30" s="457"/>
      <c r="O30" s="457"/>
      <c r="P30" s="457"/>
      <c r="Q30" s="457"/>
      <c r="R30" s="457" t="str">
        <f>(B34)</f>
        <v>万々</v>
      </c>
      <c r="S30" s="457"/>
      <c r="T30" s="457"/>
      <c r="U30" s="457"/>
      <c r="V30" s="458"/>
      <c r="W30" s="459" t="s">
        <v>137</v>
      </c>
      <c r="X30" s="460"/>
      <c r="Y30" s="460" t="s">
        <v>138</v>
      </c>
      <c r="Z30" s="460"/>
      <c r="AA30" s="460" t="s">
        <v>139</v>
      </c>
      <c r="AB30" s="460"/>
      <c r="AC30" s="460" t="s">
        <v>140</v>
      </c>
      <c r="AD30" s="460"/>
      <c r="AE30" s="460" t="s">
        <v>141</v>
      </c>
      <c r="AF30" s="460"/>
      <c r="AH30" s="224"/>
      <c r="AI30" s="225"/>
    </row>
    <row r="31" spans="1:35" ht="13.5">
      <c r="A31" s="233"/>
      <c r="B31" s="235" t="str">
        <f>'中学年（リンク戦）'!$A$20</f>
        <v>UNO-9AH</v>
      </c>
      <c r="C31" s="443"/>
      <c r="D31" s="443"/>
      <c r="E31" s="443"/>
      <c r="F31" s="443"/>
      <c r="G31" s="443"/>
      <c r="H31" s="236">
        <v>17</v>
      </c>
      <c r="I31" s="266" t="str">
        <f>IF(J31&gt;L31,"○",IF(J31&lt;L31,"×","△"))</f>
        <v>×</v>
      </c>
      <c r="J31" s="238">
        <f>'中学年（リンク戦）'!H45</f>
        <v>0</v>
      </c>
      <c r="K31" s="267" t="s">
        <v>142</v>
      </c>
      <c r="L31" s="238">
        <f>'中学年（リンク戦）'!J45</f>
        <v>2</v>
      </c>
      <c r="M31" s="444"/>
      <c r="N31" s="444"/>
      <c r="O31" s="444"/>
      <c r="P31" s="444"/>
      <c r="Q31" s="444"/>
      <c r="R31" s="236">
        <f>C34</f>
        <v>19</v>
      </c>
      <c r="S31" s="266" t="str">
        <f>IF(T31&gt;V31,"○",IF(T31&lt;V31,"×","△"))</f>
        <v>×</v>
      </c>
      <c r="T31" s="238">
        <f>G34</f>
        <v>0</v>
      </c>
      <c r="U31" s="267" t="s">
        <v>143</v>
      </c>
      <c r="V31" s="240">
        <f>E34</f>
        <v>1</v>
      </c>
      <c r="W31" s="445">
        <f>SUM(COUNTIF(C31:V31,"○")*3,COUNTIF(C31:V31,"△"))</f>
        <v>0</v>
      </c>
      <c r="X31" s="446"/>
      <c r="Y31" s="445">
        <f>AA31-AC31</f>
        <v>-3</v>
      </c>
      <c r="Z31" s="446"/>
      <c r="AA31" s="445">
        <f>SUM(J31,T31)</f>
        <v>0</v>
      </c>
      <c r="AB31" s="446"/>
      <c r="AC31" s="446">
        <f>SUM(L31,V31)</f>
        <v>3</v>
      </c>
      <c r="AD31" s="446"/>
      <c r="AE31" s="461">
        <f>RANK(W31,W31:X34,0)</f>
        <v>4</v>
      </c>
      <c r="AF31" s="461"/>
      <c r="AH31" s="224"/>
      <c r="AI31" s="225"/>
    </row>
    <row r="32" spans="1:35" ht="13.5">
      <c r="A32" s="233"/>
      <c r="B32" s="251" t="str">
        <f>'中学年（リンク戦）'!$A$25</f>
        <v>小高坂</v>
      </c>
      <c r="C32" s="236">
        <f>H31</f>
        <v>17</v>
      </c>
      <c r="D32" s="266" t="str">
        <f>IF(E32&gt;G32,"○",IF(E32&lt;G32,"×","△"))</f>
        <v>○</v>
      </c>
      <c r="E32" s="238">
        <f>L31</f>
        <v>2</v>
      </c>
      <c r="F32" s="267" t="s">
        <v>143</v>
      </c>
      <c r="G32" s="238">
        <f>J31</f>
        <v>0</v>
      </c>
      <c r="H32" s="444"/>
      <c r="I32" s="444"/>
      <c r="J32" s="444"/>
      <c r="K32" s="444"/>
      <c r="L32" s="444"/>
      <c r="M32" s="236">
        <v>20</v>
      </c>
      <c r="N32" s="266" t="str">
        <f>IF(O32&gt;Q32,"○",IF(O32&lt;Q32,"×","△"))</f>
        <v>×</v>
      </c>
      <c r="O32" s="238">
        <f>'中学年（リンク戦）'!H48</f>
        <v>2</v>
      </c>
      <c r="P32" s="267" t="s">
        <v>143</v>
      </c>
      <c r="Q32" s="238">
        <f>'中学年（リンク戦）'!J48</f>
        <v>3</v>
      </c>
      <c r="R32" s="444"/>
      <c r="S32" s="444"/>
      <c r="T32" s="444"/>
      <c r="U32" s="444"/>
      <c r="V32" s="462"/>
      <c r="W32" s="445">
        <f>SUM(COUNTIF(C32:V32,"○")*3,COUNTIF(C32:V32,"△"))</f>
        <v>3</v>
      </c>
      <c r="X32" s="446"/>
      <c r="Y32" s="463">
        <f>AA32-AC32</f>
        <v>1</v>
      </c>
      <c r="Z32" s="464"/>
      <c r="AA32" s="463">
        <f>SUM(E32,O32)</f>
        <v>4</v>
      </c>
      <c r="AB32" s="464"/>
      <c r="AC32" s="465">
        <f>SUM(G32,Q32)</f>
        <v>3</v>
      </c>
      <c r="AD32" s="465"/>
      <c r="AE32" s="467">
        <f>RANK(W32,W31:X34,0)</f>
        <v>2</v>
      </c>
      <c r="AF32" s="467"/>
      <c r="AH32" s="224"/>
      <c r="AI32" s="225"/>
    </row>
    <row r="33" spans="1:35" ht="13.5">
      <c r="A33" s="233"/>
      <c r="B33" s="339" t="str">
        <f>'中学年（リンク戦）'!$E$25</f>
        <v>横浜</v>
      </c>
      <c r="C33" s="444"/>
      <c r="D33" s="444"/>
      <c r="E33" s="444"/>
      <c r="F33" s="444"/>
      <c r="G33" s="444"/>
      <c r="H33" s="236">
        <f>M32</f>
        <v>20</v>
      </c>
      <c r="I33" s="266" t="str">
        <f>IF(J33&gt;L33,"○",IF(J33&lt;L33,"×","△"))</f>
        <v>○</v>
      </c>
      <c r="J33" s="238">
        <f>Q32</f>
        <v>3</v>
      </c>
      <c r="K33" s="267" t="s">
        <v>143</v>
      </c>
      <c r="L33" s="238">
        <f>O32</f>
        <v>2</v>
      </c>
      <c r="M33" s="444"/>
      <c r="N33" s="444"/>
      <c r="O33" s="444"/>
      <c r="P33" s="444"/>
      <c r="Q33" s="444"/>
      <c r="R33" s="236">
        <v>18</v>
      </c>
      <c r="S33" s="266" t="str">
        <f>IF(T33&gt;V33,"○",IF(T33&lt;V33,"×","△"))</f>
        <v>○</v>
      </c>
      <c r="T33" s="238">
        <f>'中学年（リンク戦）'!H51</f>
        <v>6</v>
      </c>
      <c r="U33" s="267" t="s">
        <v>142</v>
      </c>
      <c r="V33" s="240">
        <f>'中学年（リンク戦）'!J51</f>
        <v>1</v>
      </c>
      <c r="W33" s="445">
        <f>SUM(COUNTIF(C33:V33,"○")*3,COUNTIF(C33:V33,"△"))</f>
        <v>6</v>
      </c>
      <c r="X33" s="446"/>
      <c r="Y33" s="470">
        <f>AA33-AC33</f>
        <v>6</v>
      </c>
      <c r="Z33" s="471"/>
      <c r="AA33" s="465">
        <f>SUM(J33,T33)</f>
        <v>9</v>
      </c>
      <c r="AB33" s="465"/>
      <c r="AC33" s="471">
        <f>SUM(L33,V33)</f>
        <v>3</v>
      </c>
      <c r="AD33" s="465"/>
      <c r="AE33" s="466">
        <f>RANK(W33,W31:X34,0)</f>
        <v>1</v>
      </c>
      <c r="AF33" s="466"/>
      <c r="AH33" s="224"/>
      <c r="AI33" s="225"/>
    </row>
    <row r="34" spans="1:34" ht="13.5">
      <c r="A34" s="233"/>
      <c r="B34" s="266" t="str">
        <f>'中学年（リンク戦）'!$E$20</f>
        <v>万々</v>
      </c>
      <c r="C34" s="236">
        <v>19</v>
      </c>
      <c r="D34" s="266" t="str">
        <f>IF(E34&gt;G34,"○",IF(E34&lt;G34,"×","△"))</f>
        <v>○</v>
      </c>
      <c r="E34" s="238">
        <f>'中学年（リンク戦）'!H47</f>
        <v>1</v>
      </c>
      <c r="F34" s="266" t="s">
        <v>142</v>
      </c>
      <c r="G34" s="238">
        <f>'中学年（リンク戦）'!J47</f>
        <v>0</v>
      </c>
      <c r="H34" s="444"/>
      <c r="I34" s="444"/>
      <c r="J34" s="444"/>
      <c r="K34" s="444"/>
      <c r="L34" s="444"/>
      <c r="M34" s="236">
        <f>R33</f>
        <v>18</v>
      </c>
      <c r="N34" s="266" t="str">
        <f>IF(O34&gt;Q34,"○",IF(O34&lt;Q34,"×","△"))</f>
        <v>×</v>
      </c>
      <c r="O34" s="238">
        <f>V33</f>
        <v>1</v>
      </c>
      <c r="P34" s="267" t="s">
        <v>143</v>
      </c>
      <c r="Q34" s="238">
        <f>T33</f>
        <v>6</v>
      </c>
      <c r="R34" s="468"/>
      <c r="S34" s="468"/>
      <c r="T34" s="468"/>
      <c r="U34" s="468"/>
      <c r="V34" s="469"/>
      <c r="W34" s="445">
        <f>SUM(COUNTIF(C34:V34,"○")*3,COUNTIF(C34:V34,"△"))</f>
        <v>3</v>
      </c>
      <c r="X34" s="446"/>
      <c r="Y34" s="470">
        <f>AA34-AC34</f>
        <v>-4</v>
      </c>
      <c r="Z34" s="471"/>
      <c r="AA34" s="465">
        <f>SUM(E34,O34)</f>
        <v>2</v>
      </c>
      <c r="AB34" s="465"/>
      <c r="AC34" s="471">
        <f>SUM(G34,Q34)</f>
        <v>6</v>
      </c>
      <c r="AD34" s="470"/>
      <c r="AE34" s="467">
        <v>3</v>
      </c>
      <c r="AF34" s="467"/>
      <c r="AH34" s="224"/>
    </row>
    <row r="35" spans="1:28" s="249" customFormat="1" ht="13.5">
      <c r="A35" s="268"/>
      <c r="B35" s="264"/>
      <c r="C35" s="264"/>
      <c r="D35" s="264"/>
      <c r="E35" s="264"/>
      <c r="F35" s="264"/>
      <c r="G35" s="264"/>
      <c r="H35" s="472"/>
      <c r="I35" s="472"/>
      <c r="J35" s="472"/>
      <c r="K35" s="472"/>
      <c r="L35" s="472"/>
      <c r="M35" s="476"/>
      <c r="N35" s="476"/>
      <c r="O35" s="476"/>
      <c r="P35" s="476"/>
      <c r="Q35" s="476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253"/>
    </row>
    <row r="36" spans="1:35" ht="14.25">
      <c r="A36" s="233"/>
      <c r="B36" s="234" t="s">
        <v>155</v>
      </c>
      <c r="C36" s="457" t="str">
        <f>(B37)</f>
        <v>潮江こだま</v>
      </c>
      <c r="D36" s="457"/>
      <c r="E36" s="457"/>
      <c r="F36" s="457"/>
      <c r="G36" s="457"/>
      <c r="H36" s="457" t="str">
        <f>B38</f>
        <v>高知南U-9</v>
      </c>
      <c r="I36" s="457"/>
      <c r="J36" s="457"/>
      <c r="K36" s="457"/>
      <c r="L36" s="457"/>
      <c r="M36" s="457" t="str">
        <f>(B39)</f>
        <v>大津U-9</v>
      </c>
      <c r="N36" s="457"/>
      <c r="O36" s="457"/>
      <c r="P36" s="457"/>
      <c r="Q36" s="457"/>
      <c r="R36" s="457" t="str">
        <f>(B40)</f>
        <v>ｴｽﾄﾚｰﾗｽ U9</v>
      </c>
      <c r="S36" s="457"/>
      <c r="T36" s="457"/>
      <c r="U36" s="457"/>
      <c r="V36" s="458"/>
      <c r="W36" s="459" t="s">
        <v>137</v>
      </c>
      <c r="X36" s="460"/>
      <c r="Y36" s="460" t="s">
        <v>138</v>
      </c>
      <c r="Z36" s="460"/>
      <c r="AA36" s="460" t="s">
        <v>139</v>
      </c>
      <c r="AB36" s="460"/>
      <c r="AC36" s="460" t="s">
        <v>140</v>
      </c>
      <c r="AD36" s="460"/>
      <c r="AE36" s="460" t="s">
        <v>141</v>
      </c>
      <c r="AF36" s="460"/>
      <c r="AH36" s="224"/>
      <c r="AI36" s="225"/>
    </row>
    <row r="37" spans="1:35" ht="13.5">
      <c r="A37" s="233"/>
      <c r="B37" s="235" t="str">
        <f>'中学年（リンク戦）'!$H$20</f>
        <v>潮江こだま</v>
      </c>
      <c r="C37" s="443"/>
      <c r="D37" s="443"/>
      <c r="E37" s="443"/>
      <c r="F37" s="443"/>
      <c r="G37" s="443"/>
      <c r="H37" s="236">
        <v>21</v>
      </c>
      <c r="I37" s="266" t="str">
        <f>IF(J37&gt;L37,"○",IF(J37&lt;L37,"×","△"))</f>
        <v>×</v>
      </c>
      <c r="J37" s="238">
        <f>'中学年（リンク戦）'!H49</f>
        <v>0</v>
      </c>
      <c r="K37" s="267" t="s">
        <v>142</v>
      </c>
      <c r="L37" s="238">
        <f>'中学年（リンク戦）'!J49</f>
        <v>2</v>
      </c>
      <c r="M37" s="444"/>
      <c r="N37" s="444"/>
      <c r="O37" s="444"/>
      <c r="P37" s="444"/>
      <c r="Q37" s="444"/>
      <c r="R37" s="236">
        <f>C40</f>
        <v>23</v>
      </c>
      <c r="S37" s="266" t="str">
        <f>IF(T37&gt;V37,"○",IF(T37&lt;V37,"×","△"))</f>
        <v>×</v>
      </c>
      <c r="T37" s="238">
        <f>G40</f>
        <v>0</v>
      </c>
      <c r="U37" s="267" t="s">
        <v>143</v>
      </c>
      <c r="V37" s="240">
        <f>E40</f>
        <v>5</v>
      </c>
      <c r="W37" s="445">
        <f>SUM(COUNTIF(C37:V37,"○")*3,COUNTIF(C37:V37,"△"))</f>
        <v>0</v>
      </c>
      <c r="X37" s="446"/>
      <c r="Y37" s="445">
        <f>AA37-AC37</f>
        <v>-7</v>
      </c>
      <c r="Z37" s="446"/>
      <c r="AA37" s="445">
        <f>SUM(J37,T37)</f>
        <v>0</v>
      </c>
      <c r="AB37" s="446"/>
      <c r="AC37" s="446">
        <f>SUM(L37,V37)</f>
        <v>7</v>
      </c>
      <c r="AD37" s="446"/>
      <c r="AE37" s="461">
        <f>RANK(W37,W37:X40,0)</f>
        <v>4</v>
      </c>
      <c r="AF37" s="461"/>
      <c r="AH37" s="224"/>
      <c r="AI37" s="225"/>
    </row>
    <row r="38" spans="1:35" ht="13.5">
      <c r="A38" s="233"/>
      <c r="B38" s="251" t="str">
        <f>'中学年（リンク戦）'!$H$25</f>
        <v>高知南U-9</v>
      </c>
      <c r="C38" s="236">
        <f>H37</f>
        <v>21</v>
      </c>
      <c r="D38" s="266" t="str">
        <f>IF(E38&gt;G38,"○",IF(E38&lt;G38,"×","△"))</f>
        <v>○</v>
      </c>
      <c r="E38" s="238">
        <f>L37</f>
        <v>2</v>
      </c>
      <c r="F38" s="267" t="s">
        <v>143</v>
      </c>
      <c r="G38" s="238">
        <f>J37</f>
        <v>0</v>
      </c>
      <c r="H38" s="444"/>
      <c r="I38" s="444"/>
      <c r="J38" s="444"/>
      <c r="K38" s="444"/>
      <c r="L38" s="444"/>
      <c r="M38" s="236">
        <v>24</v>
      </c>
      <c r="N38" s="266" t="str">
        <f>IF(O38&gt;Q38,"○",IF(O38&lt;Q38,"×","△"))</f>
        <v>×</v>
      </c>
      <c r="O38" s="238">
        <f>'中学年（リンク戦）'!H53</f>
        <v>1</v>
      </c>
      <c r="P38" s="267" t="s">
        <v>142</v>
      </c>
      <c r="Q38" s="238">
        <f>'中学年（リンク戦）'!J53</f>
        <v>2</v>
      </c>
      <c r="R38" s="444"/>
      <c r="S38" s="444"/>
      <c r="T38" s="444"/>
      <c r="U38" s="444"/>
      <c r="V38" s="462"/>
      <c r="W38" s="445">
        <f>SUM(COUNTIF(C38:V38,"○")*3,COUNTIF(C38:V38,"△"))</f>
        <v>3</v>
      </c>
      <c r="X38" s="446"/>
      <c r="Y38" s="463">
        <f>AA38-AC38</f>
        <v>1</v>
      </c>
      <c r="Z38" s="464"/>
      <c r="AA38" s="463">
        <f>SUM(E38,O38)</f>
        <v>3</v>
      </c>
      <c r="AB38" s="464"/>
      <c r="AC38" s="465">
        <f>SUM(G38,Q38)</f>
        <v>2</v>
      </c>
      <c r="AD38" s="465"/>
      <c r="AE38" s="467">
        <f>RANK(W38,W37:X40,0)</f>
        <v>2</v>
      </c>
      <c r="AF38" s="467"/>
      <c r="AH38" s="224"/>
      <c r="AI38" s="225"/>
    </row>
    <row r="39" spans="1:35" ht="13.5">
      <c r="A39" s="233"/>
      <c r="B39" s="252" t="str">
        <f>'中学年（リンク戦）'!$L$25</f>
        <v>大津U-9</v>
      </c>
      <c r="C39" s="444"/>
      <c r="D39" s="444"/>
      <c r="E39" s="444"/>
      <c r="F39" s="444"/>
      <c r="G39" s="444"/>
      <c r="H39" s="236">
        <f>M38</f>
        <v>24</v>
      </c>
      <c r="I39" s="266" t="str">
        <f>IF(J39&gt;L39,"○",IF(J39&lt;L39,"×","△"))</f>
        <v>○</v>
      </c>
      <c r="J39" s="238">
        <f>Q38</f>
        <v>2</v>
      </c>
      <c r="K39" s="267" t="s">
        <v>143</v>
      </c>
      <c r="L39" s="238">
        <f>O38</f>
        <v>1</v>
      </c>
      <c r="M39" s="444"/>
      <c r="N39" s="444"/>
      <c r="O39" s="444"/>
      <c r="P39" s="444"/>
      <c r="Q39" s="444"/>
      <c r="R39" s="236">
        <v>22</v>
      </c>
      <c r="S39" s="266" t="str">
        <f>IF(T39&gt;V39,"○",IF(T39&lt;V39,"×","△"))</f>
        <v>×</v>
      </c>
      <c r="T39" s="238">
        <f>'中学年（リンク戦）'!H50</f>
        <v>0</v>
      </c>
      <c r="U39" s="267" t="s">
        <v>142</v>
      </c>
      <c r="V39" s="240">
        <f>'中学年（リンク戦）'!J50</f>
        <v>1</v>
      </c>
      <c r="W39" s="445">
        <f>SUM(COUNTIF(C39:V39,"○")*3,COUNTIF(C39:V39,"△"))</f>
        <v>3</v>
      </c>
      <c r="X39" s="446"/>
      <c r="Y39" s="470">
        <f>AA39-AC39</f>
        <v>0</v>
      </c>
      <c r="Z39" s="471"/>
      <c r="AA39" s="465">
        <f>SUM(J39,T39)</f>
        <v>2</v>
      </c>
      <c r="AB39" s="465"/>
      <c r="AC39" s="471">
        <f>SUM(L39,V39)</f>
        <v>2</v>
      </c>
      <c r="AD39" s="465"/>
      <c r="AE39" s="467">
        <v>3</v>
      </c>
      <c r="AF39" s="467"/>
      <c r="AH39" s="224"/>
      <c r="AI39" s="225"/>
    </row>
    <row r="40" spans="1:34" ht="13.5">
      <c r="A40" s="233"/>
      <c r="B40" s="327" t="str">
        <f>'中学年（リンク戦）'!$L$20</f>
        <v>ｴｽﾄﾚｰﾗｽ U9</v>
      </c>
      <c r="C40" s="236">
        <v>23</v>
      </c>
      <c r="D40" s="266" t="str">
        <f>IF(E40&gt;G40,"○",IF(E40&lt;G40,"×","△"))</f>
        <v>○</v>
      </c>
      <c r="E40" s="238">
        <f>'中学年（リンク戦）'!H52</f>
        <v>5</v>
      </c>
      <c r="F40" s="266" t="s">
        <v>142</v>
      </c>
      <c r="G40" s="238">
        <f>'中学年（リンク戦）'!J52</f>
        <v>0</v>
      </c>
      <c r="H40" s="444"/>
      <c r="I40" s="444"/>
      <c r="J40" s="444"/>
      <c r="K40" s="444"/>
      <c r="L40" s="444"/>
      <c r="M40" s="236">
        <f>R39</f>
        <v>22</v>
      </c>
      <c r="N40" s="266" t="str">
        <f>IF(O40&gt;Q40,"○",IF(O40&lt;Q40,"×","△"))</f>
        <v>○</v>
      </c>
      <c r="O40" s="238">
        <f>V39</f>
        <v>1</v>
      </c>
      <c r="P40" s="267" t="s">
        <v>143</v>
      </c>
      <c r="Q40" s="238">
        <f>T39</f>
        <v>0</v>
      </c>
      <c r="R40" s="468"/>
      <c r="S40" s="468"/>
      <c r="T40" s="468"/>
      <c r="U40" s="468"/>
      <c r="V40" s="469"/>
      <c r="W40" s="445">
        <f>SUM(COUNTIF(C40:V40,"○")*3,COUNTIF(C40:V40,"△"))</f>
        <v>6</v>
      </c>
      <c r="X40" s="446"/>
      <c r="Y40" s="470">
        <f>AA40-AC40</f>
        <v>6</v>
      </c>
      <c r="Z40" s="471"/>
      <c r="AA40" s="465">
        <f>SUM(E40,O40)</f>
        <v>6</v>
      </c>
      <c r="AB40" s="465"/>
      <c r="AC40" s="471">
        <f>SUM(G40,Q40)</f>
        <v>0</v>
      </c>
      <c r="AD40" s="470"/>
      <c r="AE40" s="466">
        <f>RANK(W40,W37:X40,0)</f>
        <v>1</v>
      </c>
      <c r="AF40" s="466"/>
      <c r="AH40" s="224"/>
    </row>
    <row r="41" spans="1:34" ht="14.25" customHeight="1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608"/>
      <c r="S41" s="608"/>
      <c r="T41" s="608"/>
      <c r="U41" s="608"/>
      <c r="V41" s="608"/>
      <c r="W41" s="273"/>
      <c r="X41" s="273"/>
      <c r="Y41" s="273"/>
      <c r="Z41" s="273"/>
      <c r="AA41" s="273"/>
      <c r="AB41" s="273"/>
      <c r="AC41" s="271"/>
      <c r="AD41" s="271"/>
      <c r="AE41" s="274"/>
      <c r="AF41" s="274"/>
      <c r="AH41" s="270"/>
    </row>
    <row r="42" spans="1:40" ht="14.25" customHeight="1">
      <c r="A42" s="271"/>
      <c r="B42" s="275" t="s">
        <v>167</v>
      </c>
      <c r="C42" s="609" t="str">
        <f>(B43)</f>
        <v>秦ﾎﾜｲﾄ</v>
      </c>
      <c r="D42" s="609"/>
      <c r="E42" s="609"/>
      <c r="F42" s="609"/>
      <c r="G42" s="609"/>
      <c r="H42" s="609" t="str">
        <f>B44</f>
        <v>横内ﾎｯﾌﾟ</v>
      </c>
      <c r="I42" s="609"/>
      <c r="J42" s="609"/>
      <c r="K42" s="609"/>
      <c r="L42" s="609"/>
      <c r="M42" s="609" t="str">
        <f>(B45)</f>
        <v>十津三里U-9</v>
      </c>
      <c r="N42" s="609"/>
      <c r="O42" s="609"/>
      <c r="P42" s="609"/>
      <c r="Q42" s="609"/>
      <c r="R42" s="609" t="str">
        <f>(B46)</f>
        <v>UNO-9S</v>
      </c>
      <c r="S42" s="609"/>
      <c r="T42" s="609"/>
      <c r="U42" s="609"/>
      <c r="V42" s="609"/>
      <c r="W42" s="609" t="str">
        <f>(B47)</f>
        <v>春野U-9</v>
      </c>
      <c r="X42" s="609"/>
      <c r="Y42" s="609"/>
      <c r="Z42" s="609"/>
      <c r="AA42" s="610"/>
      <c r="AB42" s="611" t="s">
        <v>137</v>
      </c>
      <c r="AC42" s="605"/>
      <c r="AD42" s="605" t="s">
        <v>138</v>
      </c>
      <c r="AE42" s="605"/>
      <c r="AF42" s="605" t="s">
        <v>139</v>
      </c>
      <c r="AG42" s="605"/>
      <c r="AH42" s="605" t="s">
        <v>140</v>
      </c>
      <c r="AI42" s="605"/>
      <c r="AJ42" s="605" t="s">
        <v>141</v>
      </c>
      <c r="AK42" s="605"/>
      <c r="AM42" s="88"/>
      <c r="AN42" s="35"/>
    </row>
    <row r="43" spans="1:37" ht="14.25" customHeight="1">
      <c r="A43" s="271"/>
      <c r="B43" s="276" t="str">
        <f>'中学年（リンク戦）'!$Q$20</f>
        <v>秦ﾎﾜｲﾄ</v>
      </c>
      <c r="C43" s="606"/>
      <c r="D43" s="606"/>
      <c r="E43" s="606"/>
      <c r="F43" s="606"/>
      <c r="G43" s="606"/>
      <c r="H43" s="277">
        <v>25</v>
      </c>
      <c r="I43" s="278" t="str">
        <f>IF(J43&gt;L43,"○",IF(J43&lt;L43,"×","△"))</f>
        <v>○</v>
      </c>
      <c r="J43" s="279">
        <f>'中学年（リンク戦）'!V44</f>
        <v>3</v>
      </c>
      <c r="K43" s="280" t="s">
        <v>142</v>
      </c>
      <c r="L43" s="279">
        <f>'中学年（リンク戦）'!X44</f>
        <v>0</v>
      </c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277">
        <v>21</v>
      </c>
      <c r="X43" s="278" t="str">
        <f>IF(Y43&gt;AA43,"○",IF(Y43&lt;AA43,"×","△"))</f>
        <v>×</v>
      </c>
      <c r="Y43" s="279">
        <f>G47</f>
        <v>0</v>
      </c>
      <c r="Z43" s="280" t="s">
        <v>166</v>
      </c>
      <c r="AA43" s="281">
        <f>E47</f>
        <v>5</v>
      </c>
      <c r="AB43" s="595">
        <f>SUM(COUNTIF(C43:AA43,"○")*3,COUNTIF(C43:AA43,"△"))</f>
        <v>3</v>
      </c>
      <c r="AC43" s="596"/>
      <c r="AD43" s="595">
        <f>AF43-AH43</f>
        <v>-2</v>
      </c>
      <c r="AE43" s="596"/>
      <c r="AF43" s="595">
        <f>SUM(J43,Y43)</f>
        <v>3</v>
      </c>
      <c r="AG43" s="596"/>
      <c r="AH43" s="596">
        <f>SUM(L43,AA43)</f>
        <v>5</v>
      </c>
      <c r="AI43" s="596"/>
      <c r="AJ43" s="607">
        <f>RANK(AB43,AB43:AC47,0)</f>
        <v>3</v>
      </c>
      <c r="AK43" s="607"/>
    </row>
    <row r="44" spans="1:40" ht="14.25" customHeight="1">
      <c r="A44" s="271"/>
      <c r="B44" s="282" t="str">
        <f>'中学年（リンク戦）'!$O$22</f>
        <v>横内ﾎｯﾌﾟ</v>
      </c>
      <c r="C44" s="277">
        <f>H43</f>
        <v>25</v>
      </c>
      <c r="D44" s="278" t="str">
        <f>IF(E44&gt;G44,"○",IF(E44&lt;G44,"×","△"))</f>
        <v>×</v>
      </c>
      <c r="E44" s="279">
        <f>L43</f>
        <v>0</v>
      </c>
      <c r="F44" s="280" t="s">
        <v>166</v>
      </c>
      <c r="G44" s="279">
        <f>J43</f>
        <v>3</v>
      </c>
      <c r="H44" s="593"/>
      <c r="I44" s="593"/>
      <c r="J44" s="593"/>
      <c r="K44" s="593"/>
      <c r="L44" s="593"/>
      <c r="M44" s="277">
        <v>27</v>
      </c>
      <c r="N44" s="278" t="str">
        <f>IF(O44&gt;Q44,"○",IF(O44&lt;Q44,"×","△"))</f>
        <v>×</v>
      </c>
      <c r="O44" s="279">
        <f>'中学年（リンク戦）'!V47</f>
        <v>0</v>
      </c>
      <c r="P44" s="280" t="s">
        <v>142</v>
      </c>
      <c r="Q44" s="279">
        <f>'中学年（リンク戦）'!X47</f>
        <v>7</v>
      </c>
      <c r="R44" s="593"/>
      <c r="S44" s="593"/>
      <c r="T44" s="593"/>
      <c r="U44" s="593"/>
      <c r="V44" s="593"/>
      <c r="W44" s="593"/>
      <c r="X44" s="593"/>
      <c r="Y44" s="593"/>
      <c r="Z44" s="593"/>
      <c r="AA44" s="601"/>
      <c r="AB44" s="595">
        <f>SUM(COUNTIF(C44:AA44,"○")*3,COUNTIF(C44:AA44,"△"))</f>
        <v>0</v>
      </c>
      <c r="AC44" s="596"/>
      <c r="AD44" s="602">
        <f>AF44-AH44</f>
        <v>-10</v>
      </c>
      <c r="AE44" s="603"/>
      <c r="AF44" s="602">
        <f>SUM(E44,O44)</f>
        <v>0</v>
      </c>
      <c r="AG44" s="603"/>
      <c r="AH44" s="599">
        <f>SUM(G44,Q44)</f>
        <v>10</v>
      </c>
      <c r="AI44" s="599"/>
      <c r="AJ44" s="600">
        <f>RANK(AB44,AB43:AC47,0)</f>
        <v>4</v>
      </c>
      <c r="AK44" s="600"/>
      <c r="AM44" s="88"/>
      <c r="AN44" s="35"/>
    </row>
    <row r="45" spans="1:40" ht="14.25" customHeight="1">
      <c r="A45" s="271"/>
      <c r="B45" s="338" t="str">
        <f>'中学年（リンク戦）'!$O$26</f>
        <v>十津三里U-9</v>
      </c>
      <c r="C45" s="593"/>
      <c r="D45" s="593"/>
      <c r="E45" s="593"/>
      <c r="F45" s="593"/>
      <c r="G45" s="593"/>
      <c r="H45" s="277">
        <f>M44</f>
        <v>27</v>
      </c>
      <c r="I45" s="278" t="str">
        <f>IF(J45&gt;L45,"○",IF(J45&lt;L45,"×","△"))</f>
        <v>○</v>
      </c>
      <c r="J45" s="279">
        <f>Q44</f>
        <v>7</v>
      </c>
      <c r="K45" s="280" t="s">
        <v>166</v>
      </c>
      <c r="L45" s="279">
        <f>O44</f>
        <v>0</v>
      </c>
      <c r="M45" s="593"/>
      <c r="N45" s="593"/>
      <c r="O45" s="593"/>
      <c r="P45" s="593"/>
      <c r="Q45" s="593"/>
      <c r="R45" s="277">
        <v>29</v>
      </c>
      <c r="S45" s="278" t="str">
        <f>IF(T45&gt;V45,"○",IF(T45&lt;V45,"×","△"))</f>
        <v>○</v>
      </c>
      <c r="T45" s="279">
        <f>'中学年（リンク戦）'!V51</f>
        <v>6</v>
      </c>
      <c r="U45" s="280" t="s">
        <v>142</v>
      </c>
      <c r="V45" s="279">
        <f>'中学年（リンク戦）'!X51</f>
        <v>0</v>
      </c>
      <c r="W45" s="593"/>
      <c r="X45" s="593"/>
      <c r="Y45" s="593"/>
      <c r="Z45" s="593"/>
      <c r="AA45" s="601"/>
      <c r="AB45" s="595">
        <f>SUM(COUNTIF(C45:AA45,"○")*3,COUNTIF(C45:AA45,"△"))</f>
        <v>6</v>
      </c>
      <c r="AC45" s="596"/>
      <c r="AD45" s="597">
        <f>AF45-AH45</f>
        <v>13</v>
      </c>
      <c r="AE45" s="598"/>
      <c r="AF45" s="599">
        <f>SUM(J45,T45)</f>
        <v>13</v>
      </c>
      <c r="AG45" s="599"/>
      <c r="AH45" s="598">
        <f>SUM(L45,V45)</f>
        <v>0</v>
      </c>
      <c r="AI45" s="599"/>
      <c r="AJ45" s="604">
        <f>RANK(AB45,AB43:AC47,0)</f>
        <v>1</v>
      </c>
      <c r="AK45" s="604"/>
      <c r="AM45" s="88"/>
      <c r="AN45" s="35"/>
    </row>
    <row r="46" spans="1:39" ht="14.25" customHeight="1">
      <c r="A46" s="271"/>
      <c r="B46" s="283" t="str">
        <f>'中学年（リンク戦）'!$S$26</f>
        <v>UNO-9S</v>
      </c>
      <c r="C46" s="592"/>
      <c r="D46" s="592"/>
      <c r="E46" s="592"/>
      <c r="F46" s="592"/>
      <c r="G46" s="592"/>
      <c r="H46" s="593"/>
      <c r="I46" s="593"/>
      <c r="J46" s="593"/>
      <c r="K46" s="593"/>
      <c r="L46" s="593"/>
      <c r="M46" s="277">
        <f>R45</f>
        <v>29</v>
      </c>
      <c r="N46" s="278" t="str">
        <f>IF(O46&gt;Q46,"○",IF(O46&lt;Q46,"×","△"))</f>
        <v>×</v>
      </c>
      <c r="O46" s="279">
        <f>V45</f>
        <v>0</v>
      </c>
      <c r="P46" s="280" t="s">
        <v>166</v>
      </c>
      <c r="Q46" s="279">
        <f>T45</f>
        <v>6</v>
      </c>
      <c r="R46" s="594"/>
      <c r="S46" s="594"/>
      <c r="T46" s="594"/>
      <c r="U46" s="594"/>
      <c r="V46" s="594"/>
      <c r="W46" s="277">
        <v>26</v>
      </c>
      <c r="X46" s="278" t="str">
        <f>IF(Y46&gt;AA46,"○",IF(Y46&lt;AA46,"×","△"))</f>
        <v>×</v>
      </c>
      <c r="Y46" s="279">
        <f>'中学年（リンク戦）'!V46</f>
        <v>0</v>
      </c>
      <c r="Z46" s="278" t="s">
        <v>142</v>
      </c>
      <c r="AA46" s="281">
        <f>'中学年（リンク戦）'!X46</f>
        <v>6</v>
      </c>
      <c r="AB46" s="595">
        <f>SUM(COUNTIF(C46:AA46,"○")*3,COUNTIF(C46:AA46,"△"))</f>
        <v>0</v>
      </c>
      <c r="AC46" s="596"/>
      <c r="AD46" s="597">
        <f>AF46-AH46</f>
        <v>-12</v>
      </c>
      <c r="AE46" s="598"/>
      <c r="AF46" s="599">
        <f>SUM(O46,Y46)</f>
        <v>0</v>
      </c>
      <c r="AG46" s="599"/>
      <c r="AH46" s="598">
        <f>SUM(Q46,AA46)</f>
        <v>12</v>
      </c>
      <c r="AI46" s="597"/>
      <c r="AJ46" s="600">
        <v>5</v>
      </c>
      <c r="AK46" s="600"/>
      <c r="AM46" s="88"/>
    </row>
    <row r="47" spans="1:39" ht="14.25" customHeight="1">
      <c r="A47" s="271"/>
      <c r="B47" s="283" t="str">
        <f>'中学年（リンク戦）'!$T$22</f>
        <v>春野U-9</v>
      </c>
      <c r="C47" s="277">
        <v>28</v>
      </c>
      <c r="D47" s="278" t="str">
        <f>IF(E47&gt;G47,"○",IF(E47&lt;G47,"×","△"))</f>
        <v>○</v>
      </c>
      <c r="E47" s="279">
        <f>'中学年（リンク戦）'!V50</f>
        <v>5</v>
      </c>
      <c r="F47" s="278" t="s">
        <v>142</v>
      </c>
      <c r="G47" s="279">
        <f>'中学年（リンク戦）'!X50</f>
        <v>0</v>
      </c>
      <c r="H47" s="593"/>
      <c r="I47" s="593"/>
      <c r="J47" s="593"/>
      <c r="K47" s="593"/>
      <c r="L47" s="593"/>
      <c r="M47" s="592"/>
      <c r="N47" s="592"/>
      <c r="O47" s="592"/>
      <c r="P47" s="592"/>
      <c r="Q47" s="592"/>
      <c r="R47" s="277">
        <f>W46</f>
        <v>26</v>
      </c>
      <c r="S47" s="278" t="str">
        <f>IF(T47&gt;V47,"○",IF(T47&lt;V47,"×","△"))</f>
        <v>○</v>
      </c>
      <c r="T47" s="279">
        <f>AA46</f>
        <v>6</v>
      </c>
      <c r="U47" s="280" t="s">
        <v>166</v>
      </c>
      <c r="V47" s="279">
        <f>Y46</f>
        <v>0</v>
      </c>
      <c r="W47" s="593"/>
      <c r="X47" s="593"/>
      <c r="Y47" s="593"/>
      <c r="Z47" s="593"/>
      <c r="AA47" s="601"/>
      <c r="AB47" s="598">
        <f>SUM(COUNTIF(C47:AA47,"○")*3,COUNTIF(C47:AA47,"△"))</f>
        <v>6</v>
      </c>
      <c r="AC47" s="599"/>
      <c r="AD47" s="597">
        <f>AF47-AH47</f>
        <v>11</v>
      </c>
      <c r="AE47" s="598"/>
      <c r="AF47" s="599">
        <f>SUM(E47,T47)</f>
        <v>11</v>
      </c>
      <c r="AG47" s="599"/>
      <c r="AH47" s="598">
        <f>SUM(G47,V47)</f>
        <v>0</v>
      </c>
      <c r="AI47" s="597"/>
      <c r="AJ47" s="600">
        <v>2</v>
      </c>
      <c r="AK47" s="600"/>
      <c r="AM47" s="88"/>
    </row>
    <row r="48" spans="3:22" ht="13.5"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</row>
    <row r="49" spans="1:35" ht="14.25">
      <c r="A49" s="233"/>
      <c r="B49" s="234" t="s">
        <v>157</v>
      </c>
      <c r="C49" s="457" t="str">
        <f>(B50)</f>
        <v>鴨田U-9</v>
      </c>
      <c r="D49" s="457"/>
      <c r="E49" s="457"/>
      <c r="F49" s="457"/>
      <c r="G49" s="457"/>
      <c r="H49" s="457" t="str">
        <f>B51</f>
        <v>朝二</v>
      </c>
      <c r="I49" s="457"/>
      <c r="J49" s="457"/>
      <c r="K49" s="457"/>
      <c r="L49" s="457"/>
      <c r="M49" s="457" t="str">
        <f>(B52)</f>
        <v>横内ｽﾃｯﾌﾟ</v>
      </c>
      <c r="N49" s="457"/>
      <c r="O49" s="457"/>
      <c r="P49" s="457"/>
      <c r="Q49" s="457"/>
      <c r="R49" s="457" t="str">
        <f>(B53)</f>
        <v>一宮東U-9</v>
      </c>
      <c r="S49" s="457"/>
      <c r="T49" s="457"/>
      <c r="U49" s="457"/>
      <c r="V49" s="458"/>
      <c r="W49" s="459" t="s">
        <v>137</v>
      </c>
      <c r="X49" s="460"/>
      <c r="Y49" s="460" t="s">
        <v>138</v>
      </c>
      <c r="Z49" s="460"/>
      <c r="AA49" s="460" t="s">
        <v>139</v>
      </c>
      <c r="AB49" s="460"/>
      <c r="AC49" s="460" t="s">
        <v>140</v>
      </c>
      <c r="AD49" s="460"/>
      <c r="AE49" s="460" t="s">
        <v>141</v>
      </c>
      <c r="AF49" s="460"/>
      <c r="AH49" s="224"/>
      <c r="AI49" s="225"/>
    </row>
    <row r="50" spans="1:35" ht="13.5">
      <c r="A50" s="233"/>
      <c r="B50" s="235" t="str">
        <f>'中学年（リンク戦）'!$V$20</f>
        <v>鴨田U-9</v>
      </c>
      <c r="C50" s="443"/>
      <c r="D50" s="443"/>
      <c r="E50" s="443"/>
      <c r="F50" s="443"/>
      <c r="G50" s="443"/>
      <c r="H50" s="236">
        <v>30</v>
      </c>
      <c r="I50" s="266" t="str">
        <f>IF(J50&gt;L50,"○",IF(J50&lt;L50,"×","△"))</f>
        <v>×</v>
      </c>
      <c r="J50" s="238">
        <f>'中学年（リンク戦）'!V48</f>
        <v>0</v>
      </c>
      <c r="K50" s="267" t="s">
        <v>142</v>
      </c>
      <c r="L50" s="238">
        <f>'中学年（リンク戦）'!X48</f>
        <v>1</v>
      </c>
      <c r="M50" s="444"/>
      <c r="N50" s="444"/>
      <c r="O50" s="444"/>
      <c r="P50" s="444"/>
      <c r="Q50" s="444"/>
      <c r="R50" s="236">
        <f>C53</f>
        <v>32</v>
      </c>
      <c r="S50" s="266" t="str">
        <f>IF(T50&gt;V50,"○",IF(T50&lt;V50,"×","△"))</f>
        <v>○</v>
      </c>
      <c r="T50" s="238">
        <f>G53</f>
        <v>3</v>
      </c>
      <c r="U50" s="267" t="s">
        <v>143</v>
      </c>
      <c r="V50" s="240">
        <f>E53</f>
        <v>1</v>
      </c>
      <c r="W50" s="445">
        <f>SUM(COUNTIF(C50:V50,"○")*3,COUNTIF(C50:V50,"△"))</f>
        <v>3</v>
      </c>
      <c r="X50" s="446"/>
      <c r="Y50" s="445">
        <f>AA50-AC50</f>
        <v>1</v>
      </c>
      <c r="Z50" s="446"/>
      <c r="AA50" s="445">
        <f>SUM(J50,T50)</f>
        <v>3</v>
      </c>
      <c r="AB50" s="446"/>
      <c r="AC50" s="446">
        <f>SUM(L50,V50)</f>
        <v>2</v>
      </c>
      <c r="AD50" s="446"/>
      <c r="AE50" s="461">
        <f>RANK(W50,W50:X53,0)</f>
        <v>2</v>
      </c>
      <c r="AF50" s="461"/>
      <c r="AH50" s="224"/>
      <c r="AI50" s="225"/>
    </row>
    <row r="51" spans="1:35" ht="13.5">
      <c r="A51" s="233"/>
      <c r="B51" s="262" t="str">
        <f>'中学年（リンク戦）'!$V$25</f>
        <v>朝二</v>
      </c>
      <c r="C51" s="236">
        <f>H50</f>
        <v>30</v>
      </c>
      <c r="D51" s="266" t="str">
        <f>IF(E51&gt;G51,"○",IF(E51&lt;G51,"×","△"))</f>
        <v>○</v>
      </c>
      <c r="E51" s="238">
        <f>L50</f>
        <v>1</v>
      </c>
      <c r="F51" s="267" t="s">
        <v>143</v>
      </c>
      <c r="G51" s="238">
        <f>J50</f>
        <v>0</v>
      </c>
      <c r="H51" s="444"/>
      <c r="I51" s="444"/>
      <c r="J51" s="444"/>
      <c r="K51" s="444"/>
      <c r="L51" s="444"/>
      <c r="M51" s="236">
        <v>33</v>
      </c>
      <c r="N51" s="266" t="str">
        <f>IF(O51&gt;Q51,"○",IF(O51&lt;Q51,"×","△"))</f>
        <v>×</v>
      </c>
      <c r="O51" s="238">
        <f>'中学年（リンク戦）'!V53</f>
        <v>2</v>
      </c>
      <c r="P51" s="267" t="s">
        <v>142</v>
      </c>
      <c r="Q51" s="238">
        <f>'中学年（リンク戦）'!X53</f>
        <v>3</v>
      </c>
      <c r="R51" s="444"/>
      <c r="S51" s="444"/>
      <c r="T51" s="444"/>
      <c r="U51" s="444"/>
      <c r="V51" s="462"/>
      <c r="W51" s="445">
        <f>SUM(COUNTIF(C51:V51,"○")*3,COUNTIF(C51:V51,"△"))</f>
        <v>3</v>
      </c>
      <c r="X51" s="446"/>
      <c r="Y51" s="463">
        <f>AA51-AC51</f>
        <v>0</v>
      </c>
      <c r="Z51" s="464"/>
      <c r="AA51" s="463">
        <f>SUM(E51,O51)</f>
        <v>3</v>
      </c>
      <c r="AB51" s="464"/>
      <c r="AC51" s="465">
        <f>SUM(G51,Q51)</f>
        <v>3</v>
      </c>
      <c r="AD51" s="465"/>
      <c r="AE51" s="467">
        <v>3</v>
      </c>
      <c r="AF51" s="467"/>
      <c r="AH51" s="224"/>
      <c r="AI51" s="225"/>
    </row>
    <row r="52" spans="1:35" ht="13.5">
      <c r="A52" s="233"/>
      <c r="B52" s="331" t="str">
        <f>'中学年（リンク戦）'!$Z$25</f>
        <v>横内ｽﾃｯﾌﾟ</v>
      </c>
      <c r="C52" s="444"/>
      <c r="D52" s="444"/>
      <c r="E52" s="444"/>
      <c r="F52" s="444"/>
      <c r="G52" s="444"/>
      <c r="H52" s="236">
        <f>M51</f>
        <v>33</v>
      </c>
      <c r="I52" s="266" t="str">
        <f>IF(J52&gt;L52,"○",IF(J52&lt;L52,"×","△"))</f>
        <v>○</v>
      </c>
      <c r="J52" s="238">
        <f>Q51</f>
        <v>3</v>
      </c>
      <c r="K52" s="267" t="s">
        <v>143</v>
      </c>
      <c r="L52" s="238">
        <f>O51</f>
        <v>2</v>
      </c>
      <c r="M52" s="444"/>
      <c r="N52" s="444"/>
      <c r="O52" s="444"/>
      <c r="P52" s="444"/>
      <c r="Q52" s="444"/>
      <c r="R52" s="236">
        <v>31</v>
      </c>
      <c r="S52" s="266" t="str">
        <f>IF(T52&gt;V52,"○",IF(T52&lt;V52,"×","△"))</f>
        <v>○</v>
      </c>
      <c r="T52" s="238">
        <f>'中学年（リンク戦）'!V49</f>
        <v>5</v>
      </c>
      <c r="U52" s="267" t="s">
        <v>194</v>
      </c>
      <c r="V52" s="240">
        <f>'中学年（リンク戦）'!X49</f>
        <v>0</v>
      </c>
      <c r="W52" s="445">
        <f>SUM(COUNTIF(C52:V52,"○")*3,COUNTIF(C52:V52,"△"))</f>
        <v>6</v>
      </c>
      <c r="X52" s="446"/>
      <c r="Y52" s="470">
        <f>AA52-AC52</f>
        <v>6</v>
      </c>
      <c r="Z52" s="471"/>
      <c r="AA52" s="465">
        <f>SUM(J52,T52)</f>
        <v>8</v>
      </c>
      <c r="AB52" s="465"/>
      <c r="AC52" s="471">
        <f>SUM(L52,V52)</f>
        <v>2</v>
      </c>
      <c r="AD52" s="465"/>
      <c r="AE52" s="466">
        <f>RANK(W52,W50:X53,0)</f>
        <v>1</v>
      </c>
      <c r="AF52" s="466"/>
      <c r="AH52" s="224"/>
      <c r="AI52" s="225"/>
    </row>
    <row r="53" spans="1:34" ht="13.5">
      <c r="A53" s="233"/>
      <c r="B53" s="266" t="str">
        <f>'中学年（リンク戦）'!$Z$20</f>
        <v>一宮東U-9</v>
      </c>
      <c r="C53" s="236">
        <v>32</v>
      </c>
      <c r="D53" s="266" t="str">
        <f>IF(E53&gt;G53,"○",IF(E53&lt;G53,"×","△"))</f>
        <v>×</v>
      </c>
      <c r="E53" s="238">
        <f>'中学年（リンク戦）'!V52</f>
        <v>1</v>
      </c>
      <c r="F53" s="266" t="s">
        <v>142</v>
      </c>
      <c r="G53" s="238">
        <f>'中学年（リンク戦）'!X52</f>
        <v>3</v>
      </c>
      <c r="H53" s="444"/>
      <c r="I53" s="444"/>
      <c r="J53" s="444"/>
      <c r="K53" s="444"/>
      <c r="L53" s="444"/>
      <c r="M53" s="236">
        <f>R52</f>
        <v>31</v>
      </c>
      <c r="N53" s="266" t="str">
        <f>IF(O53&gt;Q53,"○",IF(O53&lt;Q53,"×","△"))</f>
        <v>×</v>
      </c>
      <c r="O53" s="238">
        <f>V52</f>
        <v>0</v>
      </c>
      <c r="P53" s="267" t="s">
        <v>148</v>
      </c>
      <c r="Q53" s="238">
        <f>T52</f>
        <v>5</v>
      </c>
      <c r="R53" s="468"/>
      <c r="S53" s="468"/>
      <c r="T53" s="468"/>
      <c r="U53" s="468"/>
      <c r="V53" s="469"/>
      <c r="W53" s="445">
        <f>SUM(COUNTIF(C53:V53,"○")*3,COUNTIF(C53:V53,"△"))</f>
        <v>0</v>
      </c>
      <c r="X53" s="446"/>
      <c r="Y53" s="470">
        <f>AA53-AC53</f>
        <v>-7</v>
      </c>
      <c r="Z53" s="471"/>
      <c r="AA53" s="465">
        <f>SUM(E53,O53)</f>
        <v>1</v>
      </c>
      <c r="AB53" s="465"/>
      <c r="AC53" s="471">
        <f>SUM(G53,Q53)</f>
        <v>8</v>
      </c>
      <c r="AD53" s="470"/>
      <c r="AE53" s="467">
        <f>RANK(W53,W50:X53,0)</f>
        <v>4</v>
      </c>
      <c r="AF53" s="467"/>
      <c r="AH53" s="224"/>
    </row>
    <row r="54" spans="1:32" s="249" customFormat="1" ht="14.25">
      <c r="A54" s="268"/>
      <c r="B54" s="247"/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88"/>
      <c r="AE54" s="488"/>
      <c r="AF54" s="269"/>
    </row>
    <row r="55" spans="2:40" ht="14.25" thickBot="1">
      <c r="B55" s="256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7"/>
      <c r="AH55" s="257"/>
      <c r="AI55" s="257"/>
      <c r="AJ55" s="257"/>
      <c r="AK55" s="257"/>
      <c r="AL55" s="257"/>
      <c r="AM55" s="257"/>
      <c r="AN55" s="257"/>
    </row>
    <row r="56" spans="2:40" ht="17.25" customHeight="1">
      <c r="B56" s="477" t="s">
        <v>159</v>
      </c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9"/>
      <c r="AM56" s="479"/>
      <c r="AN56" s="480"/>
    </row>
    <row r="57" spans="2:40" ht="18" customHeight="1" thickBot="1">
      <c r="B57" s="481" t="s">
        <v>160</v>
      </c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3"/>
      <c r="AM57" s="483"/>
      <c r="AN57" s="484"/>
    </row>
    <row r="58" spans="2:40" ht="14.25" thickBot="1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3"/>
      <c r="AM58" s="483"/>
      <c r="AN58" s="484"/>
    </row>
    <row r="59" spans="2:40" ht="14.25" thickBot="1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3"/>
      <c r="AM59" s="483"/>
      <c r="AN59" s="484"/>
    </row>
    <row r="60" spans="2:40" ht="14.25" thickBot="1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3"/>
      <c r="AM60" s="483"/>
      <c r="AN60" s="484"/>
    </row>
    <row r="61" spans="2:40" ht="14.25" thickBot="1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3"/>
      <c r="AM61" s="483"/>
      <c r="AN61" s="484"/>
    </row>
    <row r="62" spans="2:40" ht="14.25" thickBot="1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3"/>
      <c r="AM62" s="483"/>
      <c r="AN62" s="484"/>
    </row>
    <row r="63" spans="2:40" ht="13.5" customHeight="1" thickBot="1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5"/>
      <c r="AM63" s="485"/>
      <c r="AN63" s="486"/>
    </row>
    <row r="64" spans="2:40" ht="13.5"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7"/>
      <c r="AH64" s="257"/>
      <c r="AI64" s="257"/>
      <c r="AJ64" s="257"/>
      <c r="AK64" s="257"/>
      <c r="AL64" s="257"/>
      <c r="AM64" s="257"/>
      <c r="AN64" s="257"/>
    </row>
  </sheetData>
  <sheetProtection/>
  <mergeCells count="357">
    <mergeCell ref="AD54:AE54"/>
    <mergeCell ref="B56:AN56"/>
    <mergeCell ref="B57:AN63"/>
    <mergeCell ref="AE53:AF53"/>
    <mergeCell ref="C54:G54"/>
    <mergeCell ref="H54:L54"/>
    <mergeCell ref="M54:Q54"/>
    <mergeCell ref="R54:S54"/>
    <mergeCell ref="T54:U54"/>
    <mergeCell ref="V54:W54"/>
    <mergeCell ref="X54:Y54"/>
    <mergeCell ref="Z54:AA54"/>
    <mergeCell ref="AB54:AC54"/>
    <mergeCell ref="H53:L53"/>
    <mergeCell ref="R53:V53"/>
    <mergeCell ref="W53:X53"/>
    <mergeCell ref="Y53:Z53"/>
    <mergeCell ref="AA53:AB53"/>
    <mergeCell ref="AC53:AD53"/>
    <mergeCell ref="AE51:AF51"/>
    <mergeCell ref="C52:G52"/>
    <mergeCell ref="M52:Q52"/>
    <mergeCell ref="W52:X52"/>
    <mergeCell ref="Y52:Z52"/>
    <mergeCell ref="AA52:AB52"/>
    <mergeCell ref="AC52:AD52"/>
    <mergeCell ref="AE52:AF52"/>
    <mergeCell ref="H51:L51"/>
    <mergeCell ref="R51:V51"/>
    <mergeCell ref="W51:X51"/>
    <mergeCell ref="Y51:Z51"/>
    <mergeCell ref="AA51:AB51"/>
    <mergeCell ref="AC51:AD51"/>
    <mergeCell ref="AA49:AB49"/>
    <mergeCell ref="AC49:AD49"/>
    <mergeCell ref="AE49:AF49"/>
    <mergeCell ref="C50:G50"/>
    <mergeCell ref="M50:Q50"/>
    <mergeCell ref="W50:X50"/>
    <mergeCell ref="Y50:Z50"/>
    <mergeCell ref="AA50:AB50"/>
    <mergeCell ref="AC50:AD50"/>
    <mergeCell ref="AE50:AF50"/>
    <mergeCell ref="C49:G49"/>
    <mergeCell ref="H49:L49"/>
    <mergeCell ref="M49:Q49"/>
    <mergeCell ref="R49:V49"/>
    <mergeCell ref="W49:X49"/>
    <mergeCell ref="Y49:Z49"/>
    <mergeCell ref="AE40:AF40"/>
    <mergeCell ref="H40:L40"/>
    <mergeCell ref="R40:V40"/>
    <mergeCell ref="W40:X40"/>
    <mergeCell ref="Y40:Z40"/>
    <mergeCell ref="AA40:AB40"/>
    <mergeCell ref="AC40:AD40"/>
    <mergeCell ref="R41:V41"/>
    <mergeCell ref="C42:G42"/>
    <mergeCell ref="H42:L42"/>
    <mergeCell ref="M42:Q42"/>
    <mergeCell ref="R42:V42"/>
    <mergeCell ref="W42:AA42"/>
    <mergeCell ref="AB42:AC42"/>
    <mergeCell ref="AD42:AE42"/>
    <mergeCell ref="AF42:AG42"/>
    <mergeCell ref="AE38:AF38"/>
    <mergeCell ref="C39:G39"/>
    <mergeCell ref="M39:Q39"/>
    <mergeCell ref="W39:X39"/>
    <mergeCell ref="Y39:Z39"/>
    <mergeCell ref="AA39:AB39"/>
    <mergeCell ref="AC39:AD39"/>
    <mergeCell ref="AE39:AF39"/>
    <mergeCell ref="H38:L38"/>
    <mergeCell ref="R38:V38"/>
    <mergeCell ref="W38:X38"/>
    <mergeCell ref="Y38:Z38"/>
    <mergeCell ref="AA38:AB38"/>
    <mergeCell ref="AC38:AD38"/>
    <mergeCell ref="AA36:AB36"/>
    <mergeCell ref="AC36:AD36"/>
    <mergeCell ref="AE36:AF36"/>
    <mergeCell ref="C37:G37"/>
    <mergeCell ref="M37:Q37"/>
    <mergeCell ref="W37:X37"/>
    <mergeCell ref="Y37:Z37"/>
    <mergeCell ref="AA37:AB37"/>
    <mergeCell ref="AC37:AD37"/>
    <mergeCell ref="AE37:AF37"/>
    <mergeCell ref="C36:G36"/>
    <mergeCell ref="H36:L36"/>
    <mergeCell ref="M36:Q36"/>
    <mergeCell ref="R36:V36"/>
    <mergeCell ref="W36:X36"/>
    <mergeCell ref="Y36:Z36"/>
    <mergeCell ref="AE34:AF34"/>
    <mergeCell ref="H35:L35"/>
    <mergeCell ref="M35:Q35"/>
    <mergeCell ref="R35:S35"/>
    <mergeCell ref="T35:U35"/>
    <mergeCell ref="V35:W35"/>
    <mergeCell ref="X35:Y35"/>
    <mergeCell ref="Z35:AA35"/>
    <mergeCell ref="H34:L34"/>
    <mergeCell ref="R34:V34"/>
    <mergeCell ref="W34:X34"/>
    <mergeCell ref="Y34:Z34"/>
    <mergeCell ref="AA34:AB34"/>
    <mergeCell ref="AC34:AD34"/>
    <mergeCell ref="AE32:AF32"/>
    <mergeCell ref="C33:G33"/>
    <mergeCell ref="M33:Q33"/>
    <mergeCell ref="W33:X33"/>
    <mergeCell ref="Y33:Z33"/>
    <mergeCell ref="AA33:AB33"/>
    <mergeCell ref="AC33:AD33"/>
    <mergeCell ref="AE33:AF33"/>
    <mergeCell ref="H32:L32"/>
    <mergeCell ref="R32:V32"/>
    <mergeCell ref="W32:X32"/>
    <mergeCell ref="Y32:Z32"/>
    <mergeCell ref="AA32:AB32"/>
    <mergeCell ref="AC32:AD32"/>
    <mergeCell ref="AA30:AB30"/>
    <mergeCell ref="AC30:AD30"/>
    <mergeCell ref="AE30:AF30"/>
    <mergeCell ref="C31:G31"/>
    <mergeCell ref="M31:Q31"/>
    <mergeCell ref="W31:X31"/>
    <mergeCell ref="Y31:Z31"/>
    <mergeCell ref="AA31:AB31"/>
    <mergeCell ref="AC31:AD31"/>
    <mergeCell ref="AE31:AF31"/>
    <mergeCell ref="C30:G30"/>
    <mergeCell ref="H30:L30"/>
    <mergeCell ref="M30:Q30"/>
    <mergeCell ref="R30:V30"/>
    <mergeCell ref="W30:X30"/>
    <mergeCell ref="Y30:Z30"/>
    <mergeCell ref="AE28:AF28"/>
    <mergeCell ref="C29:G29"/>
    <mergeCell ref="H29:L29"/>
    <mergeCell ref="R29:S29"/>
    <mergeCell ref="T29:U29"/>
    <mergeCell ref="V29:W29"/>
    <mergeCell ref="X29:Y29"/>
    <mergeCell ref="Z29:AA29"/>
    <mergeCell ref="H28:L28"/>
    <mergeCell ref="R28:V28"/>
    <mergeCell ref="W28:X28"/>
    <mergeCell ref="Y28:Z28"/>
    <mergeCell ref="AA28:AB28"/>
    <mergeCell ref="AC28:AD28"/>
    <mergeCell ref="AE26:AF26"/>
    <mergeCell ref="C27:G27"/>
    <mergeCell ref="M27:Q27"/>
    <mergeCell ref="W27:X27"/>
    <mergeCell ref="Y27:Z27"/>
    <mergeCell ref="AA27:AB27"/>
    <mergeCell ref="AC27:AD27"/>
    <mergeCell ref="AE27:AF27"/>
    <mergeCell ref="H26:L26"/>
    <mergeCell ref="R26:V26"/>
    <mergeCell ref="W26:X26"/>
    <mergeCell ref="Y26:Z26"/>
    <mergeCell ref="AA26:AB26"/>
    <mergeCell ref="AC26:AD26"/>
    <mergeCell ref="AA24:AB24"/>
    <mergeCell ref="AC24:AD24"/>
    <mergeCell ref="AE24:AF24"/>
    <mergeCell ref="C25:G25"/>
    <mergeCell ref="M25:Q25"/>
    <mergeCell ref="W25:X25"/>
    <mergeCell ref="Y25:Z25"/>
    <mergeCell ref="AA25:AB25"/>
    <mergeCell ref="AC25:AD25"/>
    <mergeCell ref="AE25:AF25"/>
    <mergeCell ref="C24:G24"/>
    <mergeCell ref="H24:L24"/>
    <mergeCell ref="M24:Q24"/>
    <mergeCell ref="R24:V24"/>
    <mergeCell ref="W24:X24"/>
    <mergeCell ref="Y24:Z24"/>
    <mergeCell ref="AE22:AF22"/>
    <mergeCell ref="C23:G23"/>
    <mergeCell ref="M23:Q23"/>
    <mergeCell ref="R23:S23"/>
    <mergeCell ref="T23:U23"/>
    <mergeCell ref="V23:W23"/>
    <mergeCell ref="X23:Y23"/>
    <mergeCell ref="Z23:AA23"/>
    <mergeCell ref="H22:L22"/>
    <mergeCell ref="R22:V22"/>
    <mergeCell ref="W22:X22"/>
    <mergeCell ref="Y22:Z22"/>
    <mergeCell ref="AA22:AB22"/>
    <mergeCell ref="AC22:AD22"/>
    <mergeCell ref="AE20:AF20"/>
    <mergeCell ref="C21:G21"/>
    <mergeCell ref="M21:Q21"/>
    <mergeCell ref="W21:X21"/>
    <mergeCell ref="Y21:Z21"/>
    <mergeCell ref="AA21:AB21"/>
    <mergeCell ref="AC21:AD21"/>
    <mergeCell ref="AE21:AF21"/>
    <mergeCell ref="H20:L20"/>
    <mergeCell ref="R20:V20"/>
    <mergeCell ref="W20:X20"/>
    <mergeCell ref="Y20:Z20"/>
    <mergeCell ref="AA20:AB20"/>
    <mergeCell ref="AC20:AD20"/>
    <mergeCell ref="AC18:AD18"/>
    <mergeCell ref="AE18:AF18"/>
    <mergeCell ref="C19:G19"/>
    <mergeCell ref="M19:Q19"/>
    <mergeCell ref="W19:X19"/>
    <mergeCell ref="Y19:Z19"/>
    <mergeCell ref="AA19:AB19"/>
    <mergeCell ref="AC19:AD19"/>
    <mergeCell ref="AE19:AF19"/>
    <mergeCell ref="X17:Y17"/>
    <mergeCell ref="Z17:AA17"/>
    <mergeCell ref="C18:G18"/>
    <mergeCell ref="H18:L18"/>
    <mergeCell ref="M18:Q18"/>
    <mergeCell ref="R18:V18"/>
    <mergeCell ref="W18:X18"/>
    <mergeCell ref="Y18:Z18"/>
    <mergeCell ref="AA18:AB18"/>
    <mergeCell ref="C17:G17"/>
    <mergeCell ref="H17:L17"/>
    <mergeCell ref="M17:Q17"/>
    <mergeCell ref="R17:S17"/>
    <mergeCell ref="T17:U17"/>
    <mergeCell ref="V17:W17"/>
    <mergeCell ref="AE15:AF15"/>
    <mergeCell ref="H16:L16"/>
    <mergeCell ref="R16:V16"/>
    <mergeCell ref="W16:X16"/>
    <mergeCell ref="Y16:Z16"/>
    <mergeCell ref="AA16:AB16"/>
    <mergeCell ref="AC16:AD16"/>
    <mergeCell ref="AE16:AF16"/>
    <mergeCell ref="C15:G15"/>
    <mergeCell ref="M15:Q15"/>
    <mergeCell ref="W15:X15"/>
    <mergeCell ref="Y15:Z15"/>
    <mergeCell ref="AA15:AB15"/>
    <mergeCell ref="AC15:AD15"/>
    <mergeCell ref="AE13:AF13"/>
    <mergeCell ref="H14:L14"/>
    <mergeCell ref="R14:V14"/>
    <mergeCell ref="W14:X14"/>
    <mergeCell ref="Y14:Z14"/>
    <mergeCell ref="AA14:AB14"/>
    <mergeCell ref="AC14:AD14"/>
    <mergeCell ref="AE14:AF14"/>
    <mergeCell ref="Y12:Z12"/>
    <mergeCell ref="AA12:AB12"/>
    <mergeCell ref="AC12:AD12"/>
    <mergeCell ref="AE12:AF12"/>
    <mergeCell ref="C13:G13"/>
    <mergeCell ref="M13:Q13"/>
    <mergeCell ref="W13:X13"/>
    <mergeCell ref="Y13:Z13"/>
    <mergeCell ref="AA13:AB13"/>
    <mergeCell ref="AC13:AD13"/>
    <mergeCell ref="R11:V11"/>
    <mergeCell ref="C12:G12"/>
    <mergeCell ref="H12:L12"/>
    <mergeCell ref="M12:Q12"/>
    <mergeCell ref="R12:V12"/>
    <mergeCell ref="W12:X12"/>
    <mergeCell ref="AE9:AF9"/>
    <mergeCell ref="H10:L10"/>
    <mergeCell ref="R10:V10"/>
    <mergeCell ref="W10:X10"/>
    <mergeCell ref="Y10:Z10"/>
    <mergeCell ref="AA10:AB10"/>
    <mergeCell ref="AC10:AD10"/>
    <mergeCell ref="AE10:AF10"/>
    <mergeCell ref="C9:G9"/>
    <mergeCell ref="M9:Q9"/>
    <mergeCell ref="W9:X9"/>
    <mergeCell ref="Y9:Z9"/>
    <mergeCell ref="AA9:AB9"/>
    <mergeCell ref="AC9:AD9"/>
    <mergeCell ref="H8:L8"/>
    <mergeCell ref="R8:V8"/>
    <mergeCell ref="W8:X8"/>
    <mergeCell ref="Y8:Z8"/>
    <mergeCell ref="AA8:AB8"/>
    <mergeCell ref="AC8:AD8"/>
    <mergeCell ref="AE8:AF8"/>
    <mergeCell ref="Y6:Z6"/>
    <mergeCell ref="AA6:AB6"/>
    <mergeCell ref="AC6:AD6"/>
    <mergeCell ref="AE6:AF6"/>
    <mergeCell ref="C7:G7"/>
    <mergeCell ref="M7:Q7"/>
    <mergeCell ref="W7:X7"/>
    <mergeCell ref="Y7:Z7"/>
    <mergeCell ref="AA7:AB7"/>
    <mergeCell ref="AC7:AD7"/>
    <mergeCell ref="A1:AN1"/>
    <mergeCell ref="A3:AN3"/>
    <mergeCell ref="A4:AN4"/>
    <mergeCell ref="C5:W5"/>
    <mergeCell ref="AC5:AE5"/>
    <mergeCell ref="C6:G6"/>
    <mergeCell ref="H6:L6"/>
    <mergeCell ref="M6:Q6"/>
    <mergeCell ref="R6:V6"/>
    <mergeCell ref="W6:X6"/>
    <mergeCell ref="AE7:AF7"/>
    <mergeCell ref="AH42:AI42"/>
    <mergeCell ref="AJ42:AK42"/>
    <mergeCell ref="C43:G43"/>
    <mergeCell ref="M43:Q43"/>
    <mergeCell ref="R43:V43"/>
    <mergeCell ref="AB43:AC43"/>
    <mergeCell ref="AD43:AE43"/>
    <mergeCell ref="AF43:AG43"/>
    <mergeCell ref="AH43:AI43"/>
    <mergeCell ref="AJ43:AK43"/>
    <mergeCell ref="H44:L44"/>
    <mergeCell ref="R44:V44"/>
    <mergeCell ref="W44:AA44"/>
    <mergeCell ref="AB44:AC44"/>
    <mergeCell ref="AD44:AE44"/>
    <mergeCell ref="AF44:AG44"/>
    <mergeCell ref="AH44:AI44"/>
    <mergeCell ref="AJ44:AK44"/>
    <mergeCell ref="C45:G45"/>
    <mergeCell ref="M45:Q45"/>
    <mergeCell ref="W45:AA45"/>
    <mergeCell ref="AB45:AC45"/>
    <mergeCell ref="AD45:AE45"/>
    <mergeCell ref="AF45:AG45"/>
    <mergeCell ref="AH45:AI45"/>
    <mergeCell ref="AJ45:AK45"/>
    <mergeCell ref="C46:G46"/>
    <mergeCell ref="H46:L46"/>
    <mergeCell ref="R46:V46"/>
    <mergeCell ref="AB46:AC46"/>
    <mergeCell ref="AD46:AE46"/>
    <mergeCell ref="AF46:AG46"/>
    <mergeCell ref="AH46:AI46"/>
    <mergeCell ref="AJ46:AK46"/>
    <mergeCell ref="H47:L47"/>
    <mergeCell ref="M47:Q47"/>
    <mergeCell ref="W47:AA47"/>
    <mergeCell ref="AB47:AC47"/>
    <mergeCell ref="AD47:AE47"/>
    <mergeCell ref="AF47:AG47"/>
    <mergeCell ref="AH47:AI47"/>
    <mergeCell ref="AJ47:AK47"/>
  </mergeCells>
  <printOptions horizontalCentered="1"/>
  <pageMargins left="0.1968503937007874" right="0.1968503937007874" top="0.5511811023622047" bottom="0.35433070866141736" header="0.31496062992125984" footer="0.31496062992125984"/>
  <pageSetup fitToHeight="1" fitToWidth="1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45"/>
  <sheetViews>
    <sheetView zoomScalePageLayoutView="0" workbookViewId="0" topLeftCell="A1">
      <selection activeCell="A1" sqref="A1:AA1"/>
    </sheetView>
  </sheetViews>
  <sheetFormatPr defaultColWidth="9.00390625" defaultRowHeight="15"/>
  <cols>
    <col min="1" max="1" width="3.57421875" style="323" customWidth="1"/>
    <col min="2" max="8" width="3.57421875" style="323" customWidth="1" collapsed="1"/>
    <col min="9" max="27" width="3.57421875" style="323" customWidth="1"/>
    <col min="28" max="16384" width="9.00390625" style="323" customWidth="1"/>
  </cols>
  <sheetData>
    <row r="1" spans="1:28" s="308" customFormat="1" ht="24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4"/>
      <c r="AB1" s="219"/>
    </row>
    <row r="2" spans="1:27" s="308" customFormat="1" ht="23.25" customHeight="1">
      <c r="A2" s="545" t="s">
        <v>122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6"/>
    </row>
    <row r="3" spans="1:57" s="311" customFormat="1" ht="1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</row>
    <row r="4" spans="2:33" s="308" customFormat="1" ht="15" customHeight="1">
      <c r="B4" s="547" t="s">
        <v>2</v>
      </c>
      <c r="C4" s="547"/>
      <c r="D4" s="547"/>
      <c r="E4" s="309"/>
      <c r="F4" s="309"/>
      <c r="G4" s="308" t="s">
        <v>123</v>
      </c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25"/>
      <c r="S4" s="325"/>
      <c r="T4" s="325"/>
      <c r="U4" s="325"/>
      <c r="V4" s="325"/>
      <c r="W4" s="325"/>
      <c r="X4" s="325"/>
      <c r="Y4" s="325"/>
      <c r="Z4" s="325"/>
      <c r="AA4" s="50"/>
      <c r="AB4" s="50"/>
      <c r="AE4" s="50"/>
      <c r="AF4" s="50"/>
      <c r="AG4" s="50"/>
    </row>
    <row r="5" spans="1:31" s="308" customFormat="1" ht="15" customHeight="1">
      <c r="A5" s="309"/>
      <c r="B5" s="529" t="s">
        <v>4</v>
      </c>
      <c r="C5" s="529"/>
      <c r="D5" s="530"/>
      <c r="E5" s="309"/>
      <c r="F5" s="309"/>
      <c r="G5" s="529" t="s">
        <v>124</v>
      </c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C5" s="50"/>
      <c r="AD5" s="50"/>
      <c r="AE5" s="50"/>
    </row>
    <row r="6" spans="1:31" s="308" customFormat="1" ht="15" customHeight="1">
      <c r="A6" s="309"/>
      <c r="B6" s="529" t="s">
        <v>5</v>
      </c>
      <c r="C6" s="529"/>
      <c r="D6" s="530"/>
      <c r="E6" s="529"/>
      <c r="F6" s="309"/>
      <c r="G6" s="531" t="s">
        <v>125</v>
      </c>
      <c r="H6" s="531"/>
      <c r="I6" s="531"/>
      <c r="J6" s="531"/>
      <c r="K6" s="531"/>
      <c r="L6" s="531"/>
      <c r="M6" s="531" t="s">
        <v>126</v>
      </c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325"/>
      <c r="AC6" s="50"/>
      <c r="AD6" s="50"/>
      <c r="AE6" s="50"/>
    </row>
    <row r="7" spans="1:31" s="308" customFormat="1" ht="15" customHeight="1">
      <c r="A7" s="309"/>
      <c r="B7" s="309"/>
      <c r="C7" s="309"/>
      <c r="D7" s="324"/>
      <c r="E7" s="309"/>
      <c r="F7" s="309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C7" s="50"/>
      <c r="AD7" s="50"/>
      <c r="AE7" s="50"/>
    </row>
    <row r="8" spans="1:29" s="308" customFormat="1" ht="15" customHeight="1">
      <c r="A8" s="310"/>
      <c r="B8" s="310"/>
      <c r="C8" s="310"/>
      <c r="D8" s="85"/>
      <c r="E8" s="310"/>
      <c r="F8" s="310"/>
      <c r="G8" s="310"/>
      <c r="H8" s="310"/>
      <c r="I8" s="310"/>
      <c r="J8" s="310"/>
      <c r="K8" s="310"/>
      <c r="L8" s="52"/>
      <c r="M8" s="52"/>
      <c r="N8" s="52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53"/>
      <c r="AB8" s="53"/>
      <c r="AC8" s="53"/>
    </row>
    <row r="9" spans="1:27" ht="18" customHeight="1">
      <c r="A9" s="528" t="s">
        <v>127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</row>
    <row r="11" spans="8:23" ht="15" customHeight="1">
      <c r="H11" s="541" t="s">
        <v>245</v>
      </c>
      <c r="I11" s="542"/>
      <c r="J11" s="542"/>
      <c r="K11" s="542"/>
      <c r="L11" s="322"/>
      <c r="M11" s="322"/>
      <c r="T11" s="304"/>
      <c r="U11" s="304"/>
      <c r="V11" s="304"/>
      <c r="W11" s="304"/>
    </row>
    <row r="12" spans="6:13" ht="15" customHeight="1" thickBot="1">
      <c r="F12" s="214"/>
      <c r="G12" s="214"/>
      <c r="H12" s="214"/>
      <c r="I12" s="214"/>
      <c r="J12" s="362"/>
      <c r="K12" s="354"/>
      <c r="L12" s="354"/>
      <c r="M12" s="354"/>
    </row>
    <row r="13" spans="1:23" ht="15" customHeight="1" thickTop="1">
      <c r="A13" s="215"/>
      <c r="E13" s="353"/>
      <c r="F13" s="626" t="s">
        <v>128</v>
      </c>
      <c r="G13" s="495"/>
      <c r="H13" s="495"/>
      <c r="I13" s="495"/>
      <c r="J13" s="491"/>
      <c r="K13" s="491"/>
      <c r="L13" s="491"/>
      <c r="M13" s="492"/>
      <c r="T13" s="491" t="s">
        <v>241</v>
      </c>
      <c r="U13" s="491"/>
      <c r="V13" s="491"/>
      <c r="W13" s="491"/>
    </row>
    <row r="14" spans="1:23" ht="15" customHeight="1" thickBot="1">
      <c r="A14" s="215"/>
      <c r="D14" s="214"/>
      <c r="E14" s="214"/>
      <c r="F14" s="379"/>
      <c r="G14" s="380"/>
      <c r="H14" s="375"/>
      <c r="I14" s="624" t="s">
        <v>243</v>
      </c>
      <c r="J14" s="624"/>
      <c r="K14" s="375"/>
      <c r="L14" s="380"/>
      <c r="M14" s="378"/>
      <c r="N14" s="214"/>
      <c r="O14" s="214"/>
      <c r="T14" s="354"/>
      <c r="U14" s="355"/>
      <c r="V14" s="214"/>
      <c r="W14" s="214"/>
    </row>
    <row r="15" spans="3:26" ht="15" customHeight="1" thickTop="1">
      <c r="C15" s="353"/>
      <c r="D15" s="495" t="s">
        <v>114</v>
      </c>
      <c r="E15" s="495"/>
      <c r="F15" s="491"/>
      <c r="G15" s="492"/>
      <c r="H15" s="304"/>
      <c r="I15" s="304"/>
      <c r="J15" s="304"/>
      <c r="K15" s="347"/>
      <c r="L15" s="627" t="s">
        <v>29</v>
      </c>
      <c r="M15" s="491"/>
      <c r="N15" s="495"/>
      <c r="O15" s="628"/>
      <c r="P15" s="304"/>
      <c r="Q15" s="304"/>
      <c r="R15" s="304"/>
      <c r="S15" s="347"/>
      <c r="T15" s="491" t="s">
        <v>242</v>
      </c>
      <c r="U15" s="491"/>
      <c r="V15" s="495"/>
      <c r="W15" s="630"/>
      <c r="X15" s="322"/>
      <c r="Y15" s="525"/>
      <c r="Z15" s="525"/>
    </row>
    <row r="16" spans="3:24" ht="15" customHeight="1" thickBot="1">
      <c r="C16" s="355"/>
      <c r="D16" s="377"/>
      <c r="E16" s="624" t="s">
        <v>238</v>
      </c>
      <c r="F16" s="624"/>
      <c r="G16" s="378"/>
      <c r="H16" s="304"/>
      <c r="I16" s="304"/>
      <c r="J16" s="304"/>
      <c r="K16" s="350"/>
      <c r="L16" s="375"/>
      <c r="M16" s="624" t="s">
        <v>239</v>
      </c>
      <c r="N16" s="624"/>
      <c r="O16" s="378"/>
      <c r="P16" s="336"/>
      <c r="R16" s="304"/>
      <c r="S16" s="347"/>
      <c r="T16" s="375"/>
      <c r="U16" s="624" t="s">
        <v>234</v>
      </c>
      <c r="V16" s="624"/>
      <c r="W16" s="376"/>
      <c r="X16" s="322"/>
    </row>
    <row r="17" spans="1:27" s="304" customFormat="1" ht="15" customHeight="1" thickTop="1">
      <c r="A17" s="323"/>
      <c r="B17" s="353"/>
      <c r="C17" s="491" t="s">
        <v>32</v>
      </c>
      <c r="D17" s="630"/>
      <c r="E17" s="322"/>
      <c r="F17" s="342"/>
      <c r="G17" s="525" t="s">
        <v>24</v>
      </c>
      <c r="H17" s="540"/>
      <c r="I17" s="322"/>
      <c r="J17" s="342"/>
      <c r="K17" s="525" t="s">
        <v>33</v>
      </c>
      <c r="L17" s="540"/>
      <c r="M17" s="322"/>
      <c r="N17" s="322"/>
      <c r="O17" s="625" t="s">
        <v>27</v>
      </c>
      <c r="P17" s="540"/>
      <c r="Q17" s="323"/>
      <c r="R17" s="323"/>
      <c r="S17" s="622" t="s">
        <v>192</v>
      </c>
      <c r="T17" s="623"/>
      <c r="W17" s="622" t="s">
        <v>233</v>
      </c>
      <c r="X17" s="623"/>
      <c r="Y17" s="323"/>
      <c r="Z17" s="323"/>
      <c r="AA17" s="323"/>
    </row>
    <row r="18" spans="2:24" s="304" customFormat="1" ht="15" customHeight="1">
      <c r="B18" s="347"/>
      <c r="C18" s="624" t="s">
        <v>235</v>
      </c>
      <c r="D18" s="536"/>
      <c r="E18" s="322"/>
      <c r="F18" s="342"/>
      <c r="G18" s="624" t="s">
        <v>236</v>
      </c>
      <c r="H18" s="536"/>
      <c r="I18" s="322"/>
      <c r="J18" s="342"/>
      <c r="K18" s="624" t="s">
        <v>235</v>
      </c>
      <c r="L18" s="536"/>
      <c r="M18" s="322"/>
      <c r="N18" s="322"/>
      <c r="O18" s="629" t="s">
        <v>237</v>
      </c>
      <c r="P18" s="536"/>
      <c r="S18" s="623"/>
      <c r="T18" s="623"/>
      <c r="U18" s="323"/>
      <c r="V18" s="323"/>
      <c r="W18" s="623"/>
      <c r="X18" s="623"/>
    </row>
    <row r="19" spans="2:23" s="216" customFormat="1" ht="48" customHeight="1">
      <c r="B19" s="496" t="s">
        <v>192</v>
      </c>
      <c r="C19" s="496"/>
      <c r="D19" s="496" t="s">
        <v>199</v>
      </c>
      <c r="E19" s="496"/>
      <c r="F19" s="620" t="s">
        <v>187</v>
      </c>
      <c r="G19" s="620"/>
      <c r="H19" s="496" t="s">
        <v>200</v>
      </c>
      <c r="I19" s="496"/>
      <c r="J19" s="621" t="s">
        <v>193</v>
      </c>
      <c r="K19" s="621"/>
      <c r="L19" s="496" t="s">
        <v>201</v>
      </c>
      <c r="M19" s="496"/>
      <c r="N19" s="621" t="s">
        <v>232</v>
      </c>
      <c r="O19" s="621"/>
      <c r="P19" s="496" t="s">
        <v>202</v>
      </c>
      <c r="Q19" s="496"/>
      <c r="T19" s="304"/>
      <c r="U19" s="304"/>
      <c r="V19" s="304"/>
      <c r="W19" s="304"/>
    </row>
    <row r="20" spans="3:16" s="304" customFormat="1" ht="22.5" customHeight="1" thickBot="1">
      <c r="C20" s="370"/>
      <c r="D20" s="491" t="s">
        <v>34</v>
      </c>
      <c r="E20" s="491"/>
      <c r="F20" s="521"/>
      <c r="G20" s="522"/>
      <c r="H20" s="322"/>
      <c r="I20" s="322"/>
      <c r="J20" s="322"/>
      <c r="K20" s="322"/>
      <c r="L20" s="619" t="s">
        <v>28</v>
      </c>
      <c r="M20" s="527"/>
      <c r="N20" s="525"/>
      <c r="O20" s="525"/>
      <c r="P20" s="381"/>
    </row>
    <row r="21" spans="3:23" s="304" customFormat="1" ht="22.5" customHeight="1" thickBot="1" thickTop="1">
      <c r="C21" s="216"/>
      <c r="D21" s="352"/>
      <c r="E21" s="356"/>
      <c r="F21" s="527" t="s">
        <v>115</v>
      </c>
      <c r="G21" s="527"/>
      <c r="H21" s="527"/>
      <c r="I21" s="527"/>
      <c r="J21" s="525"/>
      <c r="K21" s="525"/>
      <c r="L21" s="525"/>
      <c r="M21" s="525"/>
      <c r="N21" s="382"/>
      <c r="O21" s="371"/>
      <c r="T21" s="323"/>
      <c r="U21" s="323"/>
      <c r="V21" s="323"/>
      <c r="W21" s="323"/>
    </row>
    <row r="22" spans="5:23" s="314" customFormat="1" ht="15" customHeight="1" thickTop="1">
      <c r="E22" s="313"/>
      <c r="F22" s="313"/>
      <c r="G22" s="313"/>
      <c r="H22" s="313"/>
      <c r="I22" s="367"/>
      <c r="J22" s="383"/>
      <c r="K22" s="360"/>
      <c r="L22" s="360"/>
      <c r="M22" s="360"/>
      <c r="N22" s="313"/>
      <c r="T22" s="304"/>
      <c r="U22" s="304"/>
      <c r="V22" s="304"/>
      <c r="W22" s="304"/>
    </row>
    <row r="23" spans="5:23" s="314" customFormat="1" ht="15" customHeight="1"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T23" s="304"/>
      <c r="U23" s="304"/>
      <c r="V23" s="304"/>
      <c r="W23" s="304"/>
    </row>
    <row r="24" spans="1:15" s="314" customFormat="1" ht="18" customHeight="1">
      <c r="A24" s="518" t="s">
        <v>129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9"/>
      <c r="O24" s="519"/>
    </row>
    <row r="25" spans="1:27" ht="19.5" customHeight="1">
      <c r="A25" s="513" t="s">
        <v>17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94"/>
      <c r="O25" s="513" t="s">
        <v>18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</row>
    <row r="26" spans="1:27" ht="24" customHeight="1" thickBot="1">
      <c r="A26" s="20" t="s">
        <v>19</v>
      </c>
      <c r="B26" s="514" t="s">
        <v>20</v>
      </c>
      <c r="C26" s="514"/>
      <c r="D26" s="21" t="s">
        <v>21</v>
      </c>
      <c r="E26" s="515" t="s">
        <v>22</v>
      </c>
      <c r="F26" s="515"/>
      <c r="G26" s="515"/>
      <c r="H26" s="514" t="s">
        <v>23</v>
      </c>
      <c r="I26" s="514"/>
      <c r="J26" s="514"/>
      <c r="K26" s="515" t="s">
        <v>22</v>
      </c>
      <c r="L26" s="515"/>
      <c r="M26" s="515"/>
      <c r="N26" s="22"/>
      <c r="O26" s="95" t="s">
        <v>19</v>
      </c>
      <c r="P26" s="516" t="s">
        <v>20</v>
      </c>
      <c r="Q26" s="516"/>
      <c r="R26" s="96" t="s">
        <v>21</v>
      </c>
      <c r="S26" s="517" t="s">
        <v>22</v>
      </c>
      <c r="T26" s="517"/>
      <c r="U26" s="517"/>
      <c r="V26" s="516" t="s">
        <v>23</v>
      </c>
      <c r="W26" s="516"/>
      <c r="X26" s="516"/>
      <c r="Y26" s="517" t="s">
        <v>22</v>
      </c>
      <c r="Z26" s="517"/>
      <c r="AA26" s="517"/>
    </row>
    <row r="27" spans="1:27" ht="24.75" customHeight="1" thickTop="1">
      <c r="A27" s="307" t="s">
        <v>32</v>
      </c>
      <c r="B27" s="503">
        <v>0.5416666666666666</v>
      </c>
      <c r="C27" s="503"/>
      <c r="D27" s="318" t="s">
        <v>32</v>
      </c>
      <c r="E27" s="511" t="str">
        <f>B19</f>
        <v>横内
ジャンプ</v>
      </c>
      <c r="F27" s="511"/>
      <c r="G27" s="511"/>
      <c r="H27" s="369">
        <v>4</v>
      </c>
      <c r="I27" s="369" t="s">
        <v>25</v>
      </c>
      <c r="J27" s="369">
        <v>1</v>
      </c>
      <c r="K27" s="512" t="str">
        <f>D19</f>
        <v>横浜</v>
      </c>
      <c r="L27" s="512"/>
      <c r="M27" s="512"/>
      <c r="N27" s="384"/>
      <c r="O27" s="366" t="s">
        <v>32</v>
      </c>
      <c r="P27" s="614">
        <v>0.541666666666667</v>
      </c>
      <c r="Q27" s="614"/>
      <c r="R27" s="374" t="s">
        <v>33</v>
      </c>
      <c r="S27" s="511" t="str">
        <f>J19</f>
        <v>潮江
のぞみ</v>
      </c>
      <c r="T27" s="511"/>
      <c r="U27" s="511"/>
      <c r="V27" s="369">
        <v>4</v>
      </c>
      <c r="W27" s="369" t="s">
        <v>25</v>
      </c>
      <c r="X27" s="369">
        <v>1</v>
      </c>
      <c r="Y27" s="512" t="str">
        <f>L19</f>
        <v>十津三里
U-9</v>
      </c>
      <c r="Z27" s="512"/>
      <c r="AA27" s="512"/>
    </row>
    <row r="28" spans="1:27" ht="24.75" customHeight="1">
      <c r="A28" s="305" t="s">
        <v>24</v>
      </c>
      <c r="B28" s="499">
        <v>0.5625</v>
      </c>
      <c r="C28" s="499"/>
      <c r="D28" s="316" t="s">
        <v>24</v>
      </c>
      <c r="E28" s="504" t="str">
        <f>F19</f>
        <v>神田</v>
      </c>
      <c r="F28" s="504"/>
      <c r="G28" s="504"/>
      <c r="H28" s="372">
        <v>3</v>
      </c>
      <c r="I28" s="372" t="s">
        <v>25</v>
      </c>
      <c r="J28" s="372">
        <v>1</v>
      </c>
      <c r="K28" s="504" t="str">
        <f>H19</f>
        <v>ｴｽﾄﾚｰﾗｽ
U9</v>
      </c>
      <c r="L28" s="504"/>
      <c r="M28" s="504"/>
      <c r="N28" s="22"/>
      <c r="O28" s="364" t="s">
        <v>24</v>
      </c>
      <c r="P28" s="618">
        <v>0.5625</v>
      </c>
      <c r="Q28" s="618"/>
      <c r="R28" s="373" t="s">
        <v>27</v>
      </c>
      <c r="S28" s="504" t="str">
        <f>N19</f>
        <v>UNO-
10H</v>
      </c>
      <c r="T28" s="504"/>
      <c r="U28" s="504"/>
      <c r="V28" s="372">
        <v>6</v>
      </c>
      <c r="W28" s="372" t="s">
        <v>25</v>
      </c>
      <c r="X28" s="372">
        <v>2</v>
      </c>
      <c r="Y28" s="504" t="str">
        <f>P19</f>
        <v>横内
ｽﾃｯﾌﾟ</v>
      </c>
      <c r="Z28" s="504"/>
      <c r="AA28" s="504"/>
    </row>
    <row r="29" spans="1:27" ht="24.75" customHeight="1">
      <c r="A29" s="305" t="s">
        <v>33</v>
      </c>
      <c r="B29" s="503">
        <v>0.5833333333333334</v>
      </c>
      <c r="C29" s="503"/>
      <c r="D29" s="316" t="s">
        <v>34</v>
      </c>
      <c r="E29" s="504" t="s">
        <v>246</v>
      </c>
      <c r="F29" s="504"/>
      <c r="G29" s="504"/>
      <c r="H29" s="372">
        <v>5</v>
      </c>
      <c r="I29" s="372" t="s">
        <v>25</v>
      </c>
      <c r="J29" s="372">
        <v>0</v>
      </c>
      <c r="K29" s="615" t="s">
        <v>247</v>
      </c>
      <c r="L29" s="616"/>
      <c r="M29" s="617"/>
      <c r="N29" s="22"/>
      <c r="O29" s="364" t="s">
        <v>33</v>
      </c>
      <c r="P29" s="614">
        <v>0.583333333333333</v>
      </c>
      <c r="Q29" s="614"/>
      <c r="R29" s="373" t="s">
        <v>28</v>
      </c>
      <c r="S29" s="504" t="s">
        <v>248</v>
      </c>
      <c r="T29" s="504"/>
      <c r="U29" s="504"/>
      <c r="V29" s="372">
        <v>2</v>
      </c>
      <c r="W29" s="372" t="s">
        <v>25</v>
      </c>
      <c r="X29" s="372">
        <v>8</v>
      </c>
      <c r="Y29" s="504" t="s">
        <v>249</v>
      </c>
      <c r="Z29" s="504"/>
      <c r="AA29" s="504"/>
    </row>
    <row r="30" spans="1:27" ht="24.75" customHeight="1">
      <c r="A30" s="305" t="s">
        <v>27</v>
      </c>
      <c r="B30" s="499">
        <v>0.6041666666666667</v>
      </c>
      <c r="C30" s="499"/>
      <c r="D30" s="316" t="s">
        <v>114</v>
      </c>
      <c r="E30" s="504" t="s">
        <v>250</v>
      </c>
      <c r="F30" s="504"/>
      <c r="G30" s="504"/>
      <c r="H30" s="372">
        <v>0</v>
      </c>
      <c r="I30" s="372" t="s">
        <v>25</v>
      </c>
      <c r="J30" s="372">
        <v>1</v>
      </c>
      <c r="K30" s="511" t="s">
        <v>54</v>
      </c>
      <c r="L30" s="511"/>
      <c r="M30" s="511"/>
      <c r="N30" s="22"/>
      <c r="O30" s="365" t="s">
        <v>27</v>
      </c>
      <c r="P30" s="618">
        <v>0.604166666666667</v>
      </c>
      <c r="Q30" s="618"/>
      <c r="R30" s="385" t="s">
        <v>29</v>
      </c>
      <c r="S30" s="506" t="s">
        <v>244</v>
      </c>
      <c r="T30" s="506"/>
      <c r="U30" s="506"/>
      <c r="V30" s="368">
        <v>3</v>
      </c>
      <c r="W30" s="368" t="s">
        <v>25</v>
      </c>
      <c r="X30" s="368">
        <v>0</v>
      </c>
      <c r="Y30" s="506" t="s">
        <v>251</v>
      </c>
      <c r="Z30" s="506"/>
      <c r="AA30" s="506"/>
    </row>
    <row r="31" spans="1:27" ht="24.75" customHeight="1">
      <c r="A31" s="305" t="s">
        <v>34</v>
      </c>
      <c r="B31" s="503">
        <v>0.6250000000000001</v>
      </c>
      <c r="C31" s="503"/>
      <c r="D31" s="316" t="s">
        <v>115</v>
      </c>
      <c r="E31" s="504" t="s">
        <v>246</v>
      </c>
      <c r="F31" s="504"/>
      <c r="G31" s="504"/>
      <c r="H31" s="372">
        <v>5</v>
      </c>
      <c r="I31" s="372" t="s">
        <v>25</v>
      </c>
      <c r="J31" s="372">
        <v>6</v>
      </c>
      <c r="K31" s="500" t="s">
        <v>249</v>
      </c>
      <c r="L31" s="500"/>
      <c r="M31" s="500"/>
      <c r="N31" s="22"/>
      <c r="O31" s="364" t="s">
        <v>34</v>
      </c>
      <c r="P31" s="614">
        <v>0.625</v>
      </c>
      <c r="Q31" s="614"/>
      <c r="R31" s="373" t="s">
        <v>30</v>
      </c>
      <c r="S31" s="504" t="s">
        <v>250</v>
      </c>
      <c r="T31" s="504"/>
      <c r="U31" s="504"/>
      <c r="V31" s="372">
        <v>2</v>
      </c>
      <c r="W31" s="372" t="s">
        <v>25</v>
      </c>
      <c r="X31" s="372">
        <v>1</v>
      </c>
      <c r="Y31" s="504" t="s">
        <v>251</v>
      </c>
      <c r="Z31" s="504"/>
      <c r="AA31" s="504"/>
    </row>
    <row r="32" spans="1:27" ht="24.75" customHeight="1">
      <c r="A32" s="305" t="s">
        <v>28</v>
      </c>
      <c r="B32" s="499">
        <v>0.6458333333333335</v>
      </c>
      <c r="C32" s="499"/>
      <c r="D32" s="316" t="s">
        <v>116</v>
      </c>
      <c r="E32" s="500" t="s">
        <v>54</v>
      </c>
      <c r="F32" s="500"/>
      <c r="G32" s="500"/>
      <c r="H32" s="372">
        <v>0</v>
      </c>
      <c r="I32" s="372" t="s">
        <v>25</v>
      </c>
      <c r="J32" s="372">
        <v>4</v>
      </c>
      <c r="K32" s="500" t="s">
        <v>244</v>
      </c>
      <c r="L32" s="500"/>
      <c r="M32" s="500"/>
      <c r="N32" s="384"/>
      <c r="O32" s="363"/>
      <c r="P32" s="612"/>
      <c r="Q32" s="612"/>
      <c r="R32" s="386"/>
      <c r="S32" s="613"/>
      <c r="T32" s="613"/>
      <c r="U32" s="613"/>
      <c r="V32" s="363"/>
      <c r="W32" s="363"/>
      <c r="X32" s="363"/>
      <c r="Y32" s="613"/>
      <c r="Z32" s="613"/>
      <c r="AA32" s="613"/>
    </row>
    <row r="33" spans="3:14" ht="13.5">
      <c r="C33" s="304"/>
      <c r="D33" s="304"/>
      <c r="E33" s="304"/>
      <c r="F33" s="304"/>
      <c r="K33" s="88"/>
      <c r="L33" s="88"/>
      <c r="M33" s="88"/>
      <c r="N33" s="88"/>
    </row>
    <row r="34" ht="12" customHeight="1"/>
    <row r="35" spans="2:25" s="308" customFormat="1" ht="15" customHeight="1">
      <c r="B35" s="54" t="s">
        <v>35</v>
      </c>
      <c r="C35" s="54"/>
      <c r="F35" s="40" t="s">
        <v>36</v>
      </c>
      <c r="G35" s="54"/>
      <c r="H35" s="54"/>
      <c r="J35" s="54"/>
      <c r="K35" s="54"/>
      <c r="L35" s="54"/>
      <c r="M35" s="54"/>
      <c r="N35" s="54"/>
      <c r="O35" s="54"/>
      <c r="P35" s="54"/>
      <c r="Q35" s="54"/>
      <c r="R35" s="309"/>
      <c r="S35" s="309"/>
      <c r="T35" s="309"/>
      <c r="U35" s="309"/>
      <c r="V35" s="309"/>
      <c r="W35" s="309"/>
      <c r="X35" s="309"/>
      <c r="Y35" s="309"/>
    </row>
    <row r="36" spans="2:25" s="308" customFormat="1" ht="7.5" customHeight="1">
      <c r="B36" s="54"/>
      <c r="C36" s="54"/>
      <c r="D36" s="40"/>
      <c r="E36" s="54"/>
      <c r="G36" s="54"/>
      <c r="H36" s="54"/>
      <c r="J36" s="54"/>
      <c r="K36" s="54"/>
      <c r="L36" s="54"/>
      <c r="M36" s="54"/>
      <c r="N36" s="54"/>
      <c r="O36" s="54"/>
      <c r="P36" s="54"/>
      <c r="Q36" s="54"/>
      <c r="R36" s="309"/>
      <c r="S36" s="309"/>
      <c r="T36" s="309"/>
      <c r="U36" s="309"/>
      <c r="V36" s="309"/>
      <c r="W36" s="309"/>
      <c r="X36" s="309"/>
      <c r="Y36" s="309"/>
    </row>
    <row r="37" spans="2:25" s="308" customFormat="1" ht="15" customHeight="1">
      <c r="B37" s="54" t="s">
        <v>37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309"/>
      <c r="S37" s="309"/>
      <c r="T37" s="309"/>
      <c r="U37" s="309"/>
      <c r="V37" s="309"/>
      <c r="W37" s="309"/>
      <c r="X37" s="309"/>
      <c r="Y37" s="309"/>
    </row>
    <row r="38" spans="2:25" s="308" customFormat="1" ht="15" customHeight="1">
      <c r="B38" s="54" t="s">
        <v>38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309"/>
      <c r="S38" s="309"/>
      <c r="T38" s="309"/>
      <c r="U38" s="309"/>
      <c r="V38" s="309"/>
      <c r="W38" s="309"/>
      <c r="X38" s="309"/>
      <c r="Y38" s="309"/>
    </row>
    <row r="39" spans="2:25" s="308" customFormat="1" ht="15" customHeight="1">
      <c r="B39" s="54" t="s">
        <v>39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309"/>
      <c r="S39" s="309"/>
      <c r="T39" s="309"/>
      <c r="U39" s="309"/>
      <c r="V39" s="309"/>
      <c r="W39" s="309"/>
      <c r="X39" s="309"/>
      <c r="Y39" s="309"/>
    </row>
    <row r="42" spans="3:5" ht="13.5">
      <c r="C42" s="497"/>
      <c r="D42" s="497"/>
      <c r="E42" s="497"/>
    </row>
    <row r="43" spans="3:5" ht="13.5">
      <c r="C43" s="498"/>
      <c r="D43" s="498"/>
      <c r="E43" s="498"/>
    </row>
    <row r="44" spans="3:5" ht="13.5">
      <c r="C44" s="497"/>
      <c r="D44" s="497"/>
      <c r="E44" s="497"/>
    </row>
    <row r="45" spans="3:5" ht="13.5">
      <c r="C45" s="498"/>
      <c r="D45" s="498"/>
      <c r="E45" s="498"/>
    </row>
  </sheetData>
  <sheetProtection/>
  <mergeCells count="92">
    <mergeCell ref="O18:P18"/>
    <mergeCell ref="K18:L18"/>
    <mergeCell ref="G18:H18"/>
    <mergeCell ref="B6:E6"/>
    <mergeCell ref="G6:L6"/>
    <mergeCell ref="M6:Z6"/>
    <mergeCell ref="C17:D17"/>
    <mergeCell ref="E16:F16"/>
    <mergeCell ref="M16:N16"/>
    <mergeCell ref="U16:V16"/>
    <mergeCell ref="T15:W15"/>
    <mergeCell ref="A1:AA1"/>
    <mergeCell ref="A2:AA2"/>
    <mergeCell ref="B4:D4"/>
    <mergeCell ref="B5:D5"/>
    <mergeCell ref="G5:AA5"/>
    <mergeCell ref="L19:M19"/>
    <mergeCell ref="N19:O19"/>
    <mergeCell ref="W17:X18"/>
    <mergeCell ref="A9:AA9"/>
    <mergeCell ref="T13:W13"/>
    <mergeCell ref="Y15:Z15"/>
    <mergeCell ref="S17:T18"/>
    <mergeCell ref="G17:H17"/>
    <mergeCell ref="H11:K11"/>
    <mergeCell ref="I14:J14"/>
    <mergeCell ref="O17:P17"/>
    <mergeCell ref="K17:L17"/>
    <mergeCell ref="F13:M13"/>
    <mergeCell ref="L15:O15"/>
    <mergeCell ref="D15:G15"/>
    <mergeCell ref="C18:D18"/>
    <mergeCell ref="E26:G26"/>
    <mergeCell ref="H26:J26"/>
    <mergeCell ref="K26:M26"/>
    <mergeCell ref="P26:Q26"/>
    <mergeCell ref="P19:Q19"/>
    <mergeCell ref="D20:G20"/>
    <mergeCell ref="L20:O20"/>
    <mergeCell ref="F21:M21"/>
    <mergeCell ref="A25:M25"/>
    <mergeCell ref="O25:AA25"/>
    <mergeCell ref="A24:O24"/>
    <mergeCell ref="B19:C19"/>
    <mergeCell ref="D19:E19"/>
    <mergeCell ref="F19:G19"/>
    <mergeCell ref="H19:I19"/>
    <mergeCell ref="J19:K19"/>
    <mergeCell ref="S26:U26"/>
    <mergeCell ref="V26:X26"/>
    <mergeCell ref="Y26:AA26"/>
    <mergeCell ref="Y28:AA28"/>
    <mergeCell ref="B27:C27"/>
    <mergeCell ref="E27:G27"/>
    <mergeCell ref="K27:M27"/>
    <mergeCell ref="P27:Q27"/>
    <mergeCell ref="S27:U27"/>
    <mergeCell ref="Y27:AA27"/>
    <mergeCell ref="B28:C28"/>
    <mergeCell ref="E28:G28"/>
    <mergeCell ref="K28:M28"/>
    <mergeCell ref="P28:Q28"/>
    <mergeCell ref="S28:U28"/>
    <mergeCell ref="B26:C26"/>
    <mergeCell ref="Y30:AA30"/>
    <mergeCell ref="B29:C29"/>
    <mergeCell ref="E29:G29"/>
    <mergeCell ref="K29:M29"/>
    <mergeCell ref="P29:Q29"/>
    <mergeCell ref="S29:U29"/>
    <mergeCell ref="Y29:AA29"/>
    <mergeCell ref="B30:C30"/>
    <mergeCell ref="E30:G30"/>
    <mergeCell ref="K30:M30"/>
    <mergeCell ref="P30:Q30"/>
    <mergeCell ref="S30:U30"/>
    <mergeCell ref="K32:M32"/>
    <mergeCell ref="P32:Q32"/>
    <mergeCell ref="S32:U32"/>
    <mergeCell ref="Y32:AA32"/>
    <mergeCell ref="B31:C31"/>
    <mergeCell ref="E31:G31"/>
    <mergeCell ref="K31:M31"/>
    <mergeCell ref="P31:Q31"/>
    <mergeCell ref="S31:U31"/>
    <mergeCell ref="Y31:AA31"/>
    <mergeCell ref="C42:E42"/>
    <mergeCell ref="C43:E43"/>
    <mergeCell ref="C44:E44"/>
    <mergeCell ref="C45:E45"/>
    <mergeCell ref="B32:C32"/>
    <mergeCell ref="E32:G32"/>
  </mergeCells>
  <printOptions horizontalCentered="1"/>
  <pageMargins left="0.3937007874015748" right="0.3937007874015748" top="0.7480314960629921" bottom="0.35433070866141736" header="0.31496062992125984" footer="0.31496062992125984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51"/>
  <sheetViews>
    <sheetView zoomScalePageLayoutView="0" workbookViewId="0" topLeftCell="A1">
      <selection activeCell="A1" sqref="A1:AA1"/>
    </sheetView>
  </sheetViews>
  <sheetFormatPr defaultColWidth="9.00390625" defaultRowHeight="15"/>
  <cols>
    <col min="1" max="1" width="3.57421875" style="47" customWidth="1"/>
    <col min="2" max="2" width="5.28125" style="47" bestFit="1" customWidth="1"/>
    <col min="3" max="7" width="3.57421875" style="47" customWidth="1"/>
    <col min="8" max="10" width="2.57421875" style="47" customWidth="1"/>
    <col min="11" max="21" width="3.57421875" style="47" customWidth="1"/>
    <col min="22" max="24" width="2.57421875" style="47" customWidth="1"/>
    <col min="25" max="27" width="3.57421875" style="47" customWidth="1"/>
    <col min="28" max="16384" width="9.00390625" style="47" customWidth="1"/>
  </cols>
  <sheetData>
    <row r="1" spans="1:28" s="43" customFormat="1" ht="24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4"/>
      <c r="AB1" s="42"/>
    </row>
    <row r="2" spans="1:35" s="43" customFormat="1" ht="24" customHeight="1">
      <c r="A2" s="545" t="s">
        <v>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6"/>
      <c r="AB2" s="44"/>
      <c r="AC2" s="45"/>
      <c r="AD2" s="45"/>
      <c r="AG2" s="45"/>
      <c r="AH2" s="45"/>
      <c r="AI2" s="45"/>
    </row>
    <row r="3" spans="1:35" s="43" customFormat="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4"/>
      <c r="V3" s="44"/>
      <c r="W3" s="44"/>
      <c r="X3" s="44"/>
      <c r="Y3" s="44"/>
      <c r="Z3" s="44"/>
      <c r="AA3" s="44"/>
      <c r="AB3" s="44"/>
      <c r="AC3" s="45"/>
      <c r="AD3" s="45"/>
      <c r="AG3" s="45"/>
      <c r="AH3" s="45"/>
      <c r="AI3" s="45"/>
    </row>
    <row r="4" spans="1:33" s="43" customFormat="1" ht="15" customHeight="1">
      <c r="A4" s="47"/>
      <c r="B4" s="547" t="s">
        <v>2</v>
      </c>
      <c r="C4" s="547"/>
      <c r="D4" s="547"/>
      <c r="E4" s="48"/>
      <c r="F4" s="48"/>
      <c r="G4" s="43" t="s">
        <v>3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9"/>
      <c r="T4" s="49"/>
      <c r="U4" s="49"/>
      <c r="V4" s="49"/>
      <c r="W4" s="49"/>
      <c r="X4" s="49"/>
      <c r="Y4" s="49"/>
      <c r="Z4" s="49"/>
      <c r="AA4" s="50"/>
      <c r="AB4" s="50"/>
      <c r="AE4" s="50"/>
      <c r="AF4" s="50"/>
      <c r="AG4" s="50"/>
    </row>
    <row r="5" spans="1:33" s="43" customFormat="1" ht="15" customHeight="1">
      <c r="A5" s="48"/>
      <c r="B5" s="529" t="s">
        <v>82</v>
      </c>
      <c r="C5" s="529"/>
      <c r="D5" s="529"/>
      <c r="E5" s="48"/>
      <c r="F5" s="48"/>
      <c r="G5" s="48" t="s">
        <v>175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0"/>
      <c r="AE5" s="50"/>
      <c r="AF5" s="50"/>
      <c r="AG5" s="50"/>
    </row>
    <row r="6" spans="1:33" s="43" customFormat="1" ht="15" customHeight="1">
      <c r="A6" s="48"/>
      <c r="B6" s="529" t="s">
        <v>5</v>
      </c>
      <c r="C6" s="529"/>
      <c r="D6" s="529"/>
      <c r="E6" s="529"/>
      <c r="F6" s="48"/>
      <c r="G6" s="49" t="s">
        <v>6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50"/>
      <c r="AE6" s="50"/>
      <c r="AF6" s="50"/>
      <c r="AG6" s="50"/>
    </row>
    <row r="7" spans="1:35" s="43" customFormat="1" ht="15" customHeight="1">
      <c r="A7" s="51"/>
      <c r="B7" s="51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644"/>
      <c r="T7" s="644"/>
      <c r="U7" s="52"/>
      <c r="V7" s="52"/>
      <c r="W7" s="52"/>
      <c r="X7" s="52"/>
      <c r="Y7" s="53"/>
      <c r="Z7" s="53"/>
      <c r="AA7" s="53"/>
      <c r="AB7" s="53"/>
      <c r="AC7" s="53"/>
      <c r="AD7" s="53"/>
      <c r="AG7" s="53"/>
      <c r="AH7" s="53"/>
      <c r="AI7" s="53"/>
    </row>
    <row r="8" spans="1:35" s="43" customFormat="1" ht="19.5" customHeight="1">
      <c r="A8" s="545" t="s">
        <v>176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6"/>
      <c r="AB8" s="53"/>
      <c r="AC8" s="53"/>
      <c r="AD8" s="53"/>
      <c r="AG8" s="53"/>
      <c r="AH8" s="53"/>
      <c r="AI8" s="53"/>
    </row>
    <row r="9" spans="1:32" ht="13.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639" t="s">
        <v>7</v>
      </c>
      <c r="R9" s="639"/>
      <c r="S9" s="639"/>
      <c r="T9" s="639"/>
      <c r="U9" s="54"/>
      <c r="V9" s="54"/>
      <c r="W9" s="54"/>
      <c r="X9" s="54"/>
      <c r="Y9" s="55"/>
      <c r="Z9" s="55"/>
      <c r="AA9" s="55"/>
      <c r="AB9" s="55"/>
      <c r="AC9" s="55"/>
      <c r="AD9" s="55"/>
      <c r="AE9" s="55"/>
      <c r="AF9" s="54"/>
    </row>
    <row r="10" spans="2:25" ht="13.5">
      <c r="B10" s="56"/>
      <c r="C10" s="56"/>
      <c r="D10" s="491" t="s">
        <v>8</v>
      </c>
      <c r="E10" s="491"/>
      <c r="F10" s="491"/>
      <c r="G10" s="491"/>
      <c r="H10" s="56"/>
      <c r="I10" s="56"/>
      <c r="J10" s="56"/>
      <c r="K10" s="56"/>
      <c r="M10" s="491" t="s">
        <v>9</v>
      </c>
      <c r="N10" s="491"/>
      <c r="O10" s="491"/>
      <c r="P10" s="491"/>
      <c r="Q10" s="56"/>
      <c r="R10" s="56"/>
      <c r="S10" s="56"/>
      <c r="T10" s="56"/>
      <c r="U10" s="491" t="s">
        <v>10</v>
      </c>
      <c r="V10" s="491"/>
      <c r="W10" s="491"/>
      <c r="X10" s="491"/>
      <c r="Y10" s="491"/>
    </row>
    <row r="11" spans="1:22" ht="13.5" customHeight="1">
      <c r="A11" s="57"/>
      <c r="K11" s="58"/>
      <c r="M11" s="57"/>
      <c r="N11" s="57"/>
      <c r="O11" s="59"/>
      <c r="P11" s="59"/>
      <c r="Q11" s="59"/>
      <c r="R11" s="59"/>
      <c r="S11" s="59"/>
      <c r="T11" s="59"/>
      <c r="U11" s="59"/>
      <c r="V11" s="59"/>
    </row>
    <row r="12" spans="1:25" ht="13.5" customHeight="1">
      <c r="A12" s="57"/>
      <c r="B12" s="60"/>
      <c r="C12" s="57"/>
      <c r="D12" s="61">
        <v>1</v>
      </c>
      <c r="G12" s="61">
        <v>3</v>
      </c>
      <c r="M12" s="61">
        <v>4</v>
      </c>
      <c r="O12" s="60"/>
      <c r="P12" s="62">
        <v>6</v>
      </c>
      <c r="Q12" s="57"/>
      <c r="R12" s="57"/>
      <c r="S12" s="57"/>
      <c r="T12" s="57"/>
      <c r="U12" s="62">
        <v>7</v>
      </c>
      <c r="V12" s="60"/>
      <c r="W12" s="60"/>
      <c r="X12" s="60"/>
      <c r="Y12" s="62">
        <v>9</v>
      </c>
    </row>
    <row r="13" spans="1:23" ht="13.5" customHeight="1">
      <c r="A13" s="60"/>
      <c r="B13" s="62"/>
      <c r="C13" s="63"/>
      <c r="D13" s="64"/>
      <c r="E13" s="65"/>
      <c r="F13" s="65"/>
      <c r="G13" s="65"/>
      <c r="H13" s="65"/>
      <c r="I13" s="65"/>
      <c r="J13" s="65"/>
      <c r="K13" s="60"/>
      <c r="L13" s="66"/>
      <c r="M13" s="60"/>
      <c r="N13" s="67"/>
      <c r="O13" s="60"/>
      <c r="P13" s="60"/>
      <c r="S13" s="60"/>
      <c r="T13" s="60"/>
      <c r="U13" s="60"/>
      <c r="V13" s="60"/>
      <c r="W13" s="66"/>
    </row>
    <row r="14" spans="1:22" ht="13.5" customHeight="1">
      <c r="A14" s="57"/>
      <c r="K14" s="58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6" ht="13.5" customHeight="1">
      <c r="A15" s="59"/>
      <c r="B15" s="59"/>
      <c r="C15" s="635" t="s">
        <v>11</v>
      </c>
      <c r="D15" s="635"/>
      <c r="E15" s="637">
        <v>2</v>
      </c>
      <c r="F15" s="637"/>
      <c r="G15" s="491" t="s">
        <v>12</v>
      </c>
      <c r="H15" s="491"/>
      <c r="I15" s="491"/>
      <c r="J15" s="56"/>
      <c r="K15" s="642" t="s">
        <v>184</v>
      </c>
      <c r="L15" s="643"/>
      <c r="M15" s="643"/>
      <c r="N15" s="637">
        <v>5</v>
      </c>
      <c r="O15" s="637"/>
      <c r="P15" s="645" t="s">
        <v>13</v>
      </c>
      <c r="Q15" s="645"/>
      <c r="R15" s="68"/>
      <c r="S15" s="69"/>
      <c r="T15" s="646" t="s">
        <v>14</v>
      </c>
      <c r="U15" s="646"/>
      <c r="V15" s="636">
        <v>8</v>
      </c>
      <c r="W15" s="636"/>
      <c r="X15" s="636"/>
      <c r="Y15" s="646" t="s">
        <v>15</v>
      </c>
      <c r="Z15" s="646"/>
    </row>
    <row r="16" spans="1:25" ht="13.5" customHeight="1">
      <c r="A16" s="57"/>
      <c r="B16" s="57"/>
      <c r="C16" s="57"/>
      <c r="K16" s="643"/>
      <c r="L16" s="643"/>
      <c r="M16" s="643"/>
      <c r="O16" s="70"/>
      <c r="P16" s="70"/>
      <c r="Q16" s="71"/>
      <c r="R16" s="71"/>
      <c r="S16" s="69"/>
      <c r="T16" s="69"/>
      <c r="U16" s="69"/>
      <c r="V16" s="70"/>
      <c r="W16" s="72"/>
      <c r="X16" s="73"/>
      <c r="Y16" s="73"/>
    </row>
    <row r="17" spans="1:25" ht="13.5" customHeight="1">
      <c r="A17" s="57"/>
      <c r="B17" s="57"/>
      <c r="C17" s="57"/>
      <c r="K17" s="69"/>
      <c r="L17" s="69"/>
      <c r="M17" s="69"/>
      <c r="O17" s="70"/>
      <c r="P17" s="70"/>
      <c r="Q17" s="71"/>
      <c r="R17" s="71"/>
      <c r="S17" s="69"/>
      <c r="T17" s="69"/>
      <c r="U17" s="69"/>
      <c r="V17" s="70"/>
      <c r="W17" s="72"/>
      <c r="X17" s="73"/>
      <c r="Y17" s="73"/>
    </row>
    <row r="18" spans="1:27" ht="18" customHeight="1">
      <c r="A18" s="18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</row>
    <row r="19" spans="1:27" ht="24.75" customHeight="1">
      <c r="A19" s="513" t="s">
        <v>17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74"/>
      <c r="O19" s="513" t="s">
        <v>18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</row>
    <row r="20" spans="1:27" ht="21.75" thickBot="1">
      <c r="A20" s="20" t="s">
        <v>19</v>
      </c>
      <c r="B20" s="514" t="s">
        <v>20</v>
      </c>
      <c r="C20" s="514"/>
      <c r="D20" s="21" t="s">
        <v>21</v>
      </c>
      <c r="E20" s="515" t="s">
        <v>22</v>
      </c>
      <c r="F20" s="515"/>
      <c r="G20" s="515"/>
      <c r="H20" s="514" t="s">
        <v>23</v>
      </c>
      <c r="I20" s="514"/>
      <c r="J20" s="514"/>
      <c r="K20" s="515" t="s">
        <v>22</v>
      </c>
      <c r="L20" s="515"/>
      <c r="M20" s="515"/>
      <c r="N20" s="22"/>
      <c r="O20" s="20" t="s">
        <v>19</v>
      </c>
      <c r="P20" s="514" t="s">
        <v>20</v>
      </c>
      <c r="Q20" s="514"/>
      <c r="R20" s="21" t="s">
        <v>21</v>
      </c>
      <c r="S20" s="515" t="s">
        <v>22</v>
      </c>
      <c r="T20" s="515"/>
      <c r="U20" s="515"/>
      <c r="V20" s="514" t="s">
        <v>23</v>
      </c>
      <c r="W20" s="514"/>
      <c r="X20" s="514"/>
      <c r="Y20" s="515" t="s">
        <v>22</v>
      </c>
      <c r="Z20" s="515"/>
      <c r="AA20" s="515"/>
    </row>
    <row r="21" spans="1:27" ht="22.5" customHeight="1" thickTop="1">
      <c r="A21" s="24" t="s">
        <v>24</v>
      </c>
      <c r="B21" s="552">
        <v>0.3888888888888889</v>
      </c>
      <c r="C21" s="552"/>
      <c r="D21" s="75">
        <v>1</v>
      </c>
      <c r="E21" s="560" t="s">
        <v>8</v>
      </c>
      <c r="F21" s="560"/>
      <c r="G21" s="560"/>
      <c r="H21" s="301">
        <v>0</v>
      </c>
      <c r="I21" s="301" t="s">
        <v>25</v>
      </c>
      <c r="J21" s="301">
        <v>5</v>
      </c>
      <c r="K21" s="560" t="s">
        <v>11</v>
      </c>
      <c r="L21" s="560"/>
      <c r="M21" s="560"/>
      <c r="N21" s="76"/>
      <c r="O21" s="301" t="s">
        <v>24</v>
      </c>
      <c r="P21" s="552">
        <v>0.388888888888889</v>
      </c>
      <c r="Q21" s="552"/>
      <c r="R21" s="75">
        <v>4</v>
      </c>
      <c r="S21" s="560" t="s">
        <v>9</v>
      </c>
      <c r="T21" s="560"/>
      <c r="U21" s="560"/>
      <c r="V21" s="301">
        <v>0</v>
      </c>
      <c r="W21" s="301" t="s">
        <v>25</v>
      </c>
      <c r="X21" s="301">
        <v>5</v>
      </c>
      <c r="Y21" s="634" t="s">
        <v>26</v>
      </c>
      <c r="Z21" s="634"/>
      <c r="AA21" s="634"/>
    </row>
    <row r="22" spans="1:27" ht="22.5" customHeight="1">
      <c r="A22" s="27" t="s">
        <v>27</v>
      </c>
      <c r="B22" s="632">
        <v>0.4166666666666667</v>
      </c>
      <c r="C22" s="632"/>
      <c r="D22" s="77">
        <v>7</v>
      </c>
      <c r="E22" s="554" t="s">
        <v>10</v>
      </c>
      <c r="F22" s="554"/>
      <c r="G22" s="554"/>
      <c r="H22" s="299">
        <v>1</v>
      </c>
      <c r="I22" s="299" t="s">
        <v>25</v>
      </c>
      <c r="J22" s="299">
        <v>2</v>
      </c>
      <c r="K22" s="640" t="s">
        <v>14</v>
      </c>
      <c r="L22" s="640"/>
      <c r="M22" s="640"/>
      <c r="N22" s="78"/>
      <c r="O22" s="299" t="s">
        <v>27</v>
      </c>
      <c r="P22" s="632">
        <v>0.416666666666667</v>
      </c>
      <c r="Q22" s="632"/>
      <c r="R22" s="77">
        <v>5</v>
      </c>
      <c r="S22" s="634" t="s">
        <v>26</v>
      </c>
      <c r="T22" s="634"/>
      <c r="U22" s="634"/>
      <c r="V22" s="299">
        <v>1</v>
      </c>
      <c r="W22" s="299" t="s">
        <v>25</v>
      </c>
      <c r="X22" s="299">
        <v>1</v>
      </c>
      <c r="Y22" s="554" t="s">
        <v>13</v>
      </c>
      <c r="Z22" s="554"/>
      <c r="AA22" s="554"/>
    </row>
    <row r="23" spans="1:27" ht="22.5" customHeight="1">
      <c r="A23" s="27" t="s">
        <v>28</v>
      </c>
      <c r="B23" s="552">
        <v>0.4444444444444445</v>
      </c>
      <c r="C23" s="552"/>
      <c r="D23" s="77">
        <v>2</v>
      </c>
      <c r="E23" s="554" t="s">
        <v>11</v>
      </c>
      <c r="F23" s="554"/>
      <c r="G23" s="554"/>
      <c r="H23" s="299">
        <v>1</v>
      </c>
      <c r="I23" s="299" t="s">
        <v>25</v>
      </c>
      <c r="J23" s="299">
        <v>0</v>
      </c>
      <c r="K23" s="554" t="s">
        <v>12</v>
      </c>
      <c r="L23" s="554"/>
      <c r="M23" s="554"/>
      <c r="N23" s="79"/>
      <c r="O23" s="299" t="s">
        <v>28</v>
      </c>
      <c r="P23" s="552">
        <v>0.444444444444444</v>
      </c>
      <c r="Q23" s="552"/>
      <c r="R23" s="77">
        <v>6</v>
      </c>
      <c r="S23" s="554" t="s">
        <v>13</v>
      </c>
      <c r="T23" s="554"/>
      <c r="U23" s="554"/>
      <c r="V23" s="299">
        <v>4</v>
      </c>
      <c r="W23" s="299" t="s">
        <v>25</v>
      </c>
      <c r="X23" s="299">
        <v>0</v>
      </c>
      <c r="Y23" s="554" t="s">
        <v>9</v>
      </c>
      <c r="Z23" s="554"/>
      <c r="AA23" s="554"/>
    </row>
    <row r="24" spans="1:27" ht="22.5" customHeight="1">
      <c r="A24" s="27" t="s">
        <v>29</v>
      </c>
      <c r="B24" s="632">
        <v>0.47222222222222227</v>
      </c>
      <c r="C24" s="632"/>
      <c r="D24" s="77">
        <v>8</v>
      </c>
      <c r="E24" s="640" t="s">
        <v>14</v>
      </c>
      <c r="F24" s="640"/>
      <c r="G24" s="640"/>
      <c r="H24" s="300">
        <v>1</v>
      </c>
      <c r="I24" s="299" t="s">
        <v>25</v>
      </c>
      <c r="J24" s="299">
        <v>0</v>
      </c>
      <c r="K24" s="554" t="s">
        <v>15</v>
      </c>
      <c r="L24" s="554"/>
      <c r="M24" s="554"/>
      <c r="N24" s="79"/>
      <c r="O24" s="299" t="s">
        <v>29</v>
      </c>
      <c r="P24" s="632">
        <v>0.472222222222222</v>
      </c>
      <c r="Q24" s="632"/>
      <c r="R24" s="77">
        <v>3</v>
      </c>
      <c r="S24" s="554" t="s">
        <v>12</v>
      </c>
      <c r="T24" s="554"/>
      <c r="U24" s="554"/>
      <c r="V24" s="299">
        <v>1</v>
      </c>
      <c r="W24" s="299" t="s">
        <v>25</v>
      </c>
      <c r="X24" s="299">
        <v>0</v>
      </c>
      <c r="Y24" s="554" t="s">
        <v>8</v>
      </c>
      <c r="Z24" s="554"/>
      <c r="AA24" s="554"/>
    </row>
    <row r="25" spans="1:27" ht="22.5" customHeight="1">
      <c r="A25" s="27" t="s">
        <v>30</v>
      </c>
      <c r="B25" s="552">
        <v>0.5</v>
      </c>
      <c r="C25" s="552"/>
      <c r="D25" s="77">
        <v>9</v>
      </c>
      <c r="E25" s="554" t="s">
        <v>15</v>
      </c>
      <c r="F25" s="554"/>
      <c r="G25" s="554"/>
      <c r="H25" s="299">
        <v>0</v>
      </c>
      <c r="I25" s="299" t="s">
        <v>25</v>
      </c>
      <c r="J25" s="299">
        <v>2</v>
      </c>
      <c r="K25" s="554" t="s">
        <v>10</v>
      </c>
      <c r="L25" s="554"/>
      <c r="M25" s="554"/>
      <c r="N25" s="79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</row>
    <row r="26" spans="1:27" ht="22.5" customHeight="1" thickBot="1">
      <c r="A26" s="32"/>
      <c r="B26" s="33"/>
      <c r="C26" s="33"/>
      <c r="D26" s="80"/>
      <c r="E26" s="32"/>
      <c r="F26" s="32"/>
      <c r="G26" s="32"/>
      <c r="H26" s="32"/>
      <c r="I26" s="32"/>
      <c r="J26" s="32"/>
      <c r="K26" s="32"/>
      <c r="L26" s="32"/>
      <c r="M26" s="32"/>
      <c r="N26" s="34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1:20" ht="13.5" customHeight="1">
      <c r="A27" s="79"/>
      <c r="B27" s="82"/>
      <c r="C27" s="82"/>
      <c r="D27" s="79"/>
      <c r="E27" s="79"/>
      <c r="F27" s="79"/>
      <c r="G27" s="79"/>
      <c r="H27" s="79"/>
      <c r="I27" s="83"/>
      <c r="J27" s="79"/>
      <c r="K27" s="82"/>
      <c r="L27" s="82"/>
      <c r="M27" s="79"/>
      <c r="N27" s="79"/>
      <c r="O27" s="79"/>
      <c r="P27" s="79"/>
      <c r="Q27" s="79"/>
      <c r="R27" s="79"/>
      <c r="S27" s="79"/>
      <c r="T27" s="83"/>
    </row>
    <row r="28" spans="1:35" s="43" customFormat="1" ht="19.5" customHeight="1">
      <c r="A28" s="545" t="s">
        <v>177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6"/>
      <c r="V28" s="546"/>
      <c r="W28" s="546"/>
      <c r="X28" s="546"/>
      <c r="Y28" s="546"/>
      <c r="Z28" s="546"/>
      <c r="AA28" s="546"/>
      <c r="AB28" s="53"/>
      <c r="AC28" s="53"/>
      <c r="AD28" s="53"/>
      <c r="AG28" s="53"/>
      <c r="AH28" s="53"/>
      <c r="AI28" s="53"/>
    </row>
    <row r="29" spans="1:26" ht="13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639" t="s">
        <v>7</v>
      </c>
      <c r="R29" s="639"/>
      <c r="S29" s="639"/>
      <c r="T29" s="639"/>
      <c r="U29" s="55"/>
      <c r="V29" s="55"/>
      <c r="W29" s="55"/>
      <c r="X29" s="55"/>
      <c r="Y29" s="55"/>
      <c r="Z29" s="54"/>
    </row>
    <row r="30" spans="2:26" ht="13.5">
      <c r="B30" s="56"/>
      <c r="C30" s="56"/>
      <c r="D30" s="491" t="s">
        <v>223</v>
      </c>
      <c r="E30" s="491"/>
      <c r="F30" s="491"/>
      <c r="G30" s="491"/>
      <c r="H30" s="56"/>
      <c r="I30" s="56"/>
      <c r="J30" s="56"/>
      <c r="K30" s="56"/>
      <c r="M30" s="491" t="s">
        <v>226</v>
      </c>
      <c r="N30" s="491"/>
      <c r="O30" s="491"/>
      <c r="P30" s="491"/>
      <c r="Q30" s="59"/>
      <c r="R30" s="56"/>
      <c r="S30" s="56"/>
      <c r="T30" s="56"/>
      <c r="U30" s="491" t="s">
        <v>229</v>
      </c>
      <c r="V30" s="491"/>
      <c r="W30" s="491"/>
      <c r="X30" s="491"/>
      <c r="Y30" s="491"/>
      <c r="Z30" s="56"/>
    </row>
    <row r="31" spans="1:22" ht="13.5" customHeight="1">
      <c r="A31" s="57"/>
      <c r="K31" s="58"/>
      <c r="M31" s="57"/>
      <c r="N31" s="57"/>
      <c r="O31" s="59"/>
      <c r="P31" s="59"/>
      <c r="Q31" s="59"/>
      <c r="S31" s="59"/>
      <c r="T31" s="59"/>
      <c r="U31" s="59"/>
      <c r="V31" s="59"/>
    </row>
    <row r="32" spans="1:25" ht="13.5" customHeight="1">
      <c r="A32" s="57"/>
      <c r="B32" s="60"/>
      <c r="C32" s="57"/>
      <c r="D32" s="61">
        <v>1</v>
      </c>
      <c r="G32" s="61">
        <v>3</v>
      </c>
      <c r="M32" s="61">
        <v>4</v>
      </c>
      <c r="O32" s="60"/>
      <c r="P32" s="62">
        <v>6</v>
      </c>
      <c r="Q32" s="57"/>
      <c r="R32" s="57"/>
      <c r="S32" s="57"/>
      <c r="T32" s="57"/>
      <c r="U32" s="62">
        <v>7</v>
      </c>
      <c r="V32" s="60"/>
      <c r="W32" s="60"/>
      <c r="X32" s="60"/>
      <c r="Y32" s="62">
        <v>9</v>
      </c>
    </row>
    <row r="33" spans="1:23" ht="13.5" customHeight="1">
      <c r="A33" s="60"/>
      <c r="B33" s="62"/>
      <c r="C33" s="63"/>
      <c r="D33" s="64"/>
      <c r="E33" s="65"/>
      <c r="F33" s="65"/>
      <c r="G33" s="65"/>
      <c r="H33" s="65"/>
      <c r="I33" s="65"/>
      <c r="J33" s="65"/>
      <c r="K33" s="60"/>
      <c r="L33" s="66"/>
      <c r="M33" s="60"/>
      <c r="N33" s="67"/>
      <c r="O33" s="60"/>
      <c r="P33" s="60"/>
      <c r="S33" s="60"/>
      <c r="T33" s="60"/>
      <c r="U33" s="60"/>
      <c r="V33" s="60"/>
      <c r="W33" s="66"/>
    </row>
    <row r="34" spans="1:22" ht="13.5" customHeight="1">
      <c r="A34" s="57"/>
      <c r="K34" s="58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6" ht="13.5" customHeight="1">
      <c r="A35" s="59"/>
      <c r="B35" s="638" t="s">
        <v>224</v>
      </c>
      <c r="C35" s="638"/>
      <c r="D35" s="638"/>
      <c r="E35" s="637">
        <v>2</v>
      </c>
      <c r="F35" s="637"/>
      <c r="G35" s="491" t="s">
        <v>225</v>
      </c>
      <c r="H35" s="491"/>
      <c r="I35" s="56"/>
      <c r="J35" s="56"/>
      <c r="K35" s="635" t="s">
        <v>227</v>
      </c>
      <c r="L35" s="635"/>
      <c r="M35" s="635"/>
      <c r="N35" s="637">
        <v>5</v>
      </c>
      <c r="O35" s="637"/>
      <c r="P35" s="491" t="s">
        <v>228</v>
      </c>
      <c r="Q35" s="491"/>
      <c r="R35" s="491"/>
      <c r="S35" s="69"/>
      <c r="T35" s="635" t="s">
        <v>230</v>
      </c>
      <c r="U35" s="635"/>
      <c r="V35" s="636">
        <v>8</v>
      </c>
      <c r="W35" s="636"/>
      <c r="X35" s="636"/>
      <c r="Y35" s="491" t="s">
        <v>231</v>
      </c>
      <c r="Z35" s="491"/>
    </row>
    <row r="36" spans="1:26" ht="13.5" customHeight="1">
      <c r="A36" s="59"/>
      <c r="B36" s="59"/>
      <c r="C36" s="59"/>
      <c r="D36" s="59"/>
      <c r="E36" s="61"/>
      <c r="F36" s="61"/>
      <c r="G36" s="56"/>
      <c r="H36" s="56"/>
      <c r="I36" s="56"/>
      <c r="J36" s="56"/>
      <c r="L36" s="59"/>
      <c r="M36" s="59"/>
      <c r="N36" s="61"/>
      <c r="O36" s="61"/>
      <c r="P36" s="56"/>
      <c r="Q36" s="56"/>
      <c r="R36" s="68"/>
      <c r="S36" s="69"/>
      <c r="T36" s="59"/>
      <c r="U36" s="59"/>
      <c r="V36" s="84"/>
      <c r="W36" s="84"/>
      <c r="X36" s="84"/>
      <c r="Y36" s="56"/>
      <c r="Z36" s="56"/>
    </row>
    <row r="37" spans="1:25" ht="13.5" customHeight="1">
      <c r="A37" s="57"/>
      <c r="B37" s="57"/>
      <c r="C37" s="57"/>
      <c r="O37" s="70"/>
      <c r="P37" s="70"/>
      <c r="Q37" s="71"/>
      <c r="R37" s="71"/>
      <c r="S37" s="69"/>
      <c r="T37" s="69"/>
      <c r="U37" s="69"/>
      <c r="V37" s="70"/>
      <c r="W37" s="72"/>
      <c r="X37" s="73"/>
      <c r="Y37" s="73"/>
    </row>
    <row r="38" spans="1:20" ht="18" customHeight="1">
      <c r="A38" s="18" t="s">
        <v>31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19"/>
      <c r="Q38" s="19"/>
      <c r="R38" s="19"/>
      <c r="S38" s="19"/>
      <c r="T38" s="19"/>
    </row>
    <row r="39" spans="1:27" ht="24.75" customHeight="1">
      <c r="A39" s="513" t="s">
        <v>17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74"/>
      <c r="O39" s="513" t="s">
        <v>18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</row>
    <row r="40" spans="1:27" ht="21.75" thickBot="1">
      <c r="A40" s="20" t="s">
        <v>19</v>
      </c>
      <c r="B40" s="514" t="s">
        <v>20</v>
      </c>
      <c r="C40" s="514"/>
      <c r="D40" s="21" t="s">
        <v>21</v>
      </c>
      <c r="E40" s="515" t="s">
        <v>22</v>
      </c>
      <c r="F40" s="515"/>
      <c r="G40" s="515"/>
      <c r="H40" s="514" t="s">
        <v>23</v>
      </c>
      <c r="I40" s="514"/>
      <c r="J40" s="514"/>
      <c r="K40" s="515" t="s">
        <v>22</v>
      </c>
      <c r="L40" s="515"/>
      <c r="M40" s="515"/>
      <c r="N40" s="22"/>
      <c r="O40" s="20" t="s">
        <v>19</v>
      </c>
      <c r="P40" s="514" t="s">
        <v>20</v>
      </c>
      <c r="Q40" s="514"/>
      <c r="R40" s="21" t="s">
        <v>21</v>
      </c>
      <c r="S40" s="515" t="s">
        <v>22</v>
      </c>
      <c r="T40" s="515"/>
      <c r="U40" s="515"/>
      <c r="V40" s="514" t="s">
        <v>23</v>
      </c>
      <c r="W40" s="514"/>
      <c r="X40" s="514"/>
      <c r="Y40" s="515" t="s">
        <v>22</v>
      </c>
      <c r="Z40" s="515"/>
      <c r="AA40" s="515"/>
    </row>
    <row r="41" spans="1:27" ht="22.5" customHeight="1" thickTop="1">
      <c r="A41" s="24" t="s">
        <v>32</v>
      </c>
      <c r="B41" s="552">
        <v>0.4166666666666667</v>
      </c>
      <c r="C41" s="552"/>
      <c r="D41" s="75">
        <v>1</v>
      </c>
      <c r="E41" s="634" t="str">
        <f>D30</f>
        <v>秦</v>
      </c>
      <c r="F41" s="634"/>
      <c r="G41" s="634"/>
      <c r="H41" s="36">
        <v>0</v>
      </c>
      <c r="I41" s="24" t="s">
        <v>25</v>
      </c>
      <c r="J41" s="24">
        <v>2</v>
      </c>
      <c r="K41" s="634" t="str">
        <f>B35</f>
        <v>ｴｽﾄﾚｰﾗｽ高知</v>
      </c>
      <c r="L41" s="634"/>
      <c r="M41" s="634"/>
      <c r="N41" s="76"/>
      <c r="O41" s="24" t="s">
        <v>32</v>
      </c>
      <c r="P41" s="552">
        <v>0.416666666666667</v>
      </c>
      <c r="Q41" s="552"/>
      <c r="R41" s="75">
        <v>4</v>
      </c>
      <c r="S41" s="634" t="str">
        <f>M30</f>
        <v>十津三里</v>
      </c>
      <c r="T41" s="634"/>
      <c r="U41" s="634"/>
      <c r="V41" s="36">
        <v>0</v>
      </c>
      <c r="W41" s="24" t="s">
        <v>25</v>
      </c>
      <c r="X41" s="24">
        <v>2</v>
      </c>
      <c r="Y41" s="634" t="str">
        <f>K35</f>
        <v>高知南</v>
      </c>
      <c r="Z41" s="634"/>
      <c r="AA41" s="634"/>
    </row>
    <row r="42" spans="1:27" ht="22.5" customHeight="1">
      <c r="A42" s="27" t="s">
        <v>24</v>
      </c>
      <c r="B42" s="632">
        <v>0.4375</v>
      </c>
      <c r="C42" s="632"/>
      <c r="D42" s="77">
        <v>7</v>
      </c>
      <c r="E42" s="631" t="str">
        <f>U30</f>
        <v>春野</v>
      </c>
      <c r="F42" s="631"/>
      <c r="G42" s="631"/>
      <c r="H42" s="37">
        <v>2</v>
      </c>
      <c r="I42" s="27" t="s">
        <v>25</v>
      </c>
      <c r="J42" s="27">
        <v>1</v>
      </c>
      <c r="K42" s="633" t="str">
        <f>T35</f>
        <v>旭東</v>
      </c>
      <c r="L42" s="633"/>
      <c r="M42" s="633"/>
      <c r="N42" s="78"/>
      <c r="O42" s="27" t="s">
        <v>24</v>
      </c>
      <c r="P42" s="632">
        <v>0.4375</v>
      </c>
      <c r="Q42" s="632"/>
      <c r="R42" s="77">
        <v>6</v>
      </c>
      <c r="S42" s="631" t="str">
        <f>P35</f>
        <v>横内</v>
      </c>
      <c r="T42" s="631"/>
      <c r="U42" s="631"/>
      <c r="V42" s="37">
        <v>1</v>
      </c>
      <c r="W42" s="27" t="s">
        <v>25</v>
      </c>
      <c r="X42" s="27">
        <v>1</v>
      </c>
      <c r="Y42" s="631" t="str">
        <f>M30</f>
        <v>十津三里</v>
      </c>
      <c r="Z42" s="631"/>
      <c r="AA42" s="631"/>
    </row>
    <row r="43" spans="1:27" ht="22.5" customHeight="1">
      <c r="A43" s="27" t="s">
        <v>33</v>
      </c>
      <c r="B43" s="552">
        <v>0.4583333333333333</v>
      </c>
      <c r="C43" s="552"/>
      <c r="D43" s="77">
        <v>9</v>
      </c>
      <c r="E43" s="631" t="str">
        <f>Y35</f>
        <v>朝二</v>
      </c>
      <c r="F43" s="631"/>
      <c r="G43" s="631"/>
      <c r="H43" s="37">
        <v>3</v>
      </c>
      <c r="I43" s="27" t="s">
        <v>25</v>
      </c>
      <c r="J43" s="27">
        <v>1</v>
      </c>
      <c r="K43" s="631" t="str">
        <f>U30</f>
        <v>春野</v>
      </c>
      <c r="L43" s="631"/>
      <c r="M43" s="631"/>
      <c r="N43" s="79"/>
      <c r="O43" s="27" t="s">
        <v>33</v>
      </c>
      <c r="P43" s="552">
        <v>0.458333333333333</v>
      </c>
      <c r="Q43" s="552"/>
      <c r="R43" s="77">
        <v>2</v>
      </c>
      <c r="S43" s="631" t="str">
        <f>B35</f>
        <v>ｴｽﾄﾚｰﾗｽ高知</v>
      </c>
      <c r="T43" s="631"/>
      <c r="U43" s="631"/>
      <c r="V43" s="37">
        <v>1</v>
      </c>
      <c r="W43" s="27" t="s">
        <v>25</v>
      </c>
      <c r="X43" s="27">
        <v>0</v>
      </c>
      <c r="Y43" s="631" t="str">
        <f>G35</f>
        <v>万々</v>
      </c>
      <c r="Z43" s="631"/>
      <c r="AA43" s="631"/>
    </row>
    <row r="44" spans="1:27" ht="22.5" customHeight="1">
      <c r="A44" s="27" t="s">
        <v>27</v>
      </c>
      <c r="B44" s="632">
        <v>0.47916666666666663</v>
      </c>
      <c r="C44" s="632"/>
      <c r="D44" s="77">
        <v>5</v>
      </c>
      <c r="E44" s="633" t="str">
        <f>K35</f>
        <v>高知南</v>
      </c>
      <c r="F44" s="633"/>
      <c r="G44" s="633"/>
      <c r="H44" s="38">
        <v>1</v>
      </c>
      <c r="I44" s="27" t="s">
        <v>25</v>
      </c>
      <c r="J44" s="27">
        <v>0</v>
      </c>
      <c r="K44" s="631" t="str">
        <f>P35</f>
        <v>横内</v>
      </c>
      <c r="L44" s="631"/>
      <c r="M44" s="631"/>
      <c r="N44" s="79"/>
      <c r="O44" s="27" t="s">
        <v>27</v>
      </c>
      <c r="P44" s="632">
        <v>0.479166666666667</v>
      </c>
      <c r="Q44" s="632"/>
      <c r="R44" s="77">
        <v>8</v>
      </c>
      <c r="S44" s="631" t="str">
        <f>T35</f>
        <v>旭東</v>
      </c>
      <c r="T44" s="631"/>
      <c r="U44" s="631"/>
      <c r="V44" s="37">
        <v>0</v>
      </c>
      <c r="W44" s="27" t="s">
        <v>25</v>
      </c>
      <c r="X44" s="27">
        <v>3</v>
      </c>
      <c r="Y44" s="631" t="str">
        <f>Y35</f>
        <v>朝二</v>
      </c>
      <c r="Z44" s="631"/>
      <c r="AA44" s="631"/>
    </row>
    <row r="45" spans="1:14" ht="22.5" customHeight="1">
      <c r="A45" s="27" t="s">
        <v>34</v>
      </c>
      <c r="B45" s="552">
        <v>0.49999999999999994</v>
      </c>
      <c r="C45" s="552"/>
      <c r="D45" s="77">
        <v>3</v>
      </c>
      <c r="E45" s="631" t="str">
        <f>G35</f>
        <v>万々</v>
      </c>
      <c r="F45" s="631"/>
      <c r="G45" s="631"/>
      <c r="H45" s="37">
        <v>0</v>
      </c>
      <c r="I45" s="27" t="s">
        <v>25</v>
      </c>
      <c r="J45" s="27">
        <v>0</v>
      </c>
      <c r="K45" s="631" t="str">
        <f>D30</f>
        <v>秦</v>
      </c>
      <c r="L45" s="631"/>
      <c r="M45" s="631"/>
      <c r="N45" s="79"/>
    </row>
    <row r="46" spans="1:20" ht="13.5" customHeight="1">
      <c r="A46" s="79"/>
      <c r="B46" s="82"/>
      <c r="C46" s="82"/>
      <c r="D46" s="79"/>
      <c r="E46" s="79"/>
      <c r="F46" s="79"/>
      <c r="G46" s="79"/>
      <c r="H46" s="79"/>
      <c r="I46" s="83"/>
      <c r="J46" s="79"/>
      <c r="K46" s="82"/>
      <c r="L46" s="82"/>
      <c r="M46" s="79"/>
      <c r="N46" s="79"/>
      <c r="O46" s="79"/>
      <c r="P46" s="79"/>
      <c r="Q46" s="79"/>
      <c r="R46" s="79"/>
      <c r="S46" s="79"/>
      <c r="T46" s="83"/>
    </row>
    <row r="47" spans="1:35" s="43" customFormat="1" ht="15" customHeight="1">
      <c r="A47" s="54" t="s">
        <v>35</v>
      </c>
      <c r="B47" s="54"/>
      <c r="C47" s="54"/>
      <c r="D47" s="40" t="s">
        <v>36</v>
      </c>
      <c r="E47" s="40"/>
      <c r="F47" s="40"/>
      <c r="G47" s="40"/>
      <c r="H47" s="40"/>
      <c r="I47" s="54"/>
      <c r="K47" s="54"/>
      <c r="L47" s="54"/>
      <c r="M47" s="54"/>
      <c r="N47" s="54"/>
      <c r="O47" s="54"/>
      <c r="P47" s="54"/>
      <c r="Q47" s="54"/>
      <c r="R47" s="54"/>
      <c r="S47" s="54"/>
      <c r="U47" s="54"/>
      <c r="V47" s="54"/>
      <c r="W47" s="54"/>
      <c r="X47" s="54"/>
      <c r="Y47" s="54"/>
      <c r="Z47" s="54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43" customFormat="1" ht="7.5" customHeight="1">
      <c r="A48" s="54"/>
      <c r="B48" s="54"/>
      <c r="C48" s="54"/>
      <c r="D48" s="40"/>
      <c r="E48" s="40"/>
      <c r="F48" s="40"/>
      <c r="G48" s="40"/>
      <c r="H48" s="40"/>
      <c r="I48" s="54"/>
      <c r="K48" s="54"/>
      <c r="L48" s="54"/>
      <c r="M48" s="54"/>
      <c r="N48" s="54"/>
      <c r="O48" s="54"/>
      <c r="P48" s="54"/>
      <c r="Q48" s="54"/>
      <c r="R48" s="54"/>
      <c r="S48" s="54"/>
      <c r="U48" s="54"/>
      <c r="V48" s="54"/>
      <c r="W48" s="54"/>
      <c r="X48" s="54"/>
      <c r="Y48" s="54"/>
      <c r="Z48" s="54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s="43" customFormat="1" ht="15" customHeight="1">
      <c r="A49" s="54" t="s">
        <v>37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s="43" customFormat="1" ht="15" customHeight="1">
      <c r="A50" s="54" t="s">
        <v>38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35" s="43" customFormat="1" ht="15" customHeight="1">
      <c r="A51" s="54" t="s">
        <v>39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48"/>
      <c r="AB51" s="48"/>
      <c r="AC51" s="48"/>
      <c r="AD51" s="48"/>
      <c r="AE51" s="48"/>
      <c r="AF51" s="48"/>
      <c r="AG51" s="48"/>
      <c r="AH51" s="48"/>
      <c r="AI51" s="48"/>
    </row>
  </sheetData>
  <sheetProtection/>
  <mergeCells count="109">
    <mergeCell ref="A1:AA1"/>
    <mergeCell ref="A2:AA2"/>
    <mergeCell ref="B4:D4"/>
    <mergeCell ref="B5:D5"/>
    <mergeCell ref="B6:E6"/>
    <mergeCell ref="S7:T7"/>
    <mergeCell ref="P15:Q15"/>
    <mergeCell ref="T15:U15"/>
    <mergeCell ref="V15:X15"/>
    <mergeCell ref="Y15:Z15"/>
    <mergeCell ref="O18:AA18"/>
    <mergeCell ref="A19:M19"/>
    <mergeCell ref="O19:AA19"/>
    <mergeCell ref="A8:AA8"/>
    <mergeCell ref="Q9:T9"/>
    <mergeCell ref="D10:G10"/>
    <mergeCell ref="M10:P10"/>
    <mergeCell ref="U10:Y10"/>
    <mergeCell ref="C15:D15"/>
    <mergeCell ref="E15:F15"/>
    <mergeCell ref="G15:I15"/>
    <mergeCell ref="K15:M16"/>
    <mergeCell ref="N15:O15"/>
    <mergeCell ref="V20:X20"/>
    <mergeCell ref="Y20:AA20"/>
    <mergeCell ref="B21:C21"/>
    <mergeCell ref="E21:G21"/>
    <mergeCell ref="K21:M21"/>
    <mergeCell ref="P21:Q21"/>
    <mergeCell ref="S21:U21"/>
    <mergeCell ref="Y21:AA21"/>
    <mergeCell ref="B20:C20"/>
    <mergeCell ref="E20:G20"/>
    <mergeCell ref="H20:J20"/>
    <mergeCell ref="K20:M20"/>
    <mergeCell ref="P20:Q20"/>
    <mergeCell ref="S20:U20"/>
    <mergeCell ref="B23:C23"/>
    <mergeCell ref="E23:G23"/>
    <mergeCell ref="K23:M23"/>
    <mergeCell ref="P23:Q23"/>
    <mergeCell ref="S23:U23"/>
    <mergeCell ref="Y23:AA23"/>
    <mergeCell ref="B22:C22"/>
    <mergeCell ref="E22:G22"/>
    <mergeCell ref="K22:M22"/>
    <mergeCell ref="P22:Q22"/>
    <mergeCell ref="S22:U22"/>
    <mergeCell ref="Y22:AA22"/>
    <mergeCell ref="B25:C25"/>
    <mergeCell ref="E25:G25"/>
    <mergeCell ref="K25:M25"/>
    <mergeCell ref="A28:AA28"/>
    <mergeCell ref="Q29:T29"/>
    <mergeCell ref="D30:G30"/>
    <mergeCell ref="M30:P30"/>
    <mergeCell ref="U30:Y30"/>
    <mergeCell ref="B24:C24"/>
    <mergeCell ref="E24:G24"/>
    <mergeCell ref="K24:M24"/>
    <mergeCell ref="P24:Q24"/>
    <mergeCell ref="S24:U24"/>
    <mergeCell ref="Y24:AA24"/>
    <mergeCell ref="T35:U35"/>
    <mergeCell ref="V35:X35"/>
    <mergeCell ref="Y35:Z35"/>
    <mergeCell ref="A39:M39"/>
    <mergeCell ref="O39:AA39"/>
    <mergeCell ref="B40:C40"/>
    <mergeCell ref="E40:G40"/>
    <mergeCell ref="H40:J40"/>
    <mergeCell ref="K40:M40"/>
    <mergeCell ref="P40:Q40"/>
    <mergeCell ref="E35:F35"/>
    <mergeCell ref="G35:H35"/>
    <mergeCell ref="N35:O35"/>
    <mergeCell ref="S40:U40"/>
    <mergeCell ref="V40:X40"/>
    <mergeCell ref="Y40:AA40"/>
    <mergeCell ref="B35:D35"/>
    <mergeCell ref="K35:M35"/>
    <mergeCell ref="P35:R35"/>
    <mergeCell ref="B41:C41"/>
    <mergeCell ref="E41:G41"/>
    <mergeCell ref="K41:M41"/>
    <mergeCell ref="P41:Q41"/>
    <mergeCell ref="S41:U41"/>
    <mergeCell ref="Y41:AA41"/>
    <mergeCell ref="B43:C43"/>
    <mergeCell ref="E43:G43"/>
    <mergeCell ref="K43:M43"/>
    <mergeCell ref="P43:Q43"/>
    <mergeCell ref="S43:U43"/>
    <mergeCell ref="Y43:AA43"/>
    <mergeCell ref="B42:C42"/>
    <mergeCell ref="E42:G42"/>
    <mergeCell ref="K42:M42"/>
    <mergeCell ref="P42:Q42"/>
    <mergeCell ref="S42:U42"/>
    <mergeCell ref="Y42:AA42"/>
    <mergeCell ref="B45:C45"/>
    <mergeCell ref="E45:G45"/>
    <mergeCell ref="K45:M45"/>
    <mergeCell ref="B44:C44"/>
    <mergeCell ref="E44:G44"/>
    <mergeCell ref="K44:M44"/>
    <mergeCell ref="P44:Q44"/>
    <mergeCell ref="S44:U44"/>
    <mergeCell ref="Y44:AA44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O48"/>
  <sheetViews>
    <sheetView view="pageBreakPreview" zoomScale="120" zoomScaleSheetLayoutView="120" zoomScalePageLayoutView="0" workbookViewId="0" topLeftCell="A1">
      <selection activeCell="A1" sqref="A1:AA1"/>
    </sheetView>
  </sheetViews>
  <sheetFormatPr defaultColWidth="9.00390625" defaultRowHeight="15"/>
  <cols>
    <col min="1" max="1" width="0.71875" style="229" customWidth="1"/>
    <col min="2" max="2" width="13.421875" style="229" customWidth="1"/>
    <col min="3" max="32" width="2.00390625" style="229" customWidth="1"/>
    <col min="33" max="34" width="2.00390625" style="223" customWidth="1"/>
    <col min="35" max="35" width="7.421875" style="223" bestFit="1" customWidth="1"/>
    <col min="36" max="36" width="2.00390625" style="223" customWidth="1"/>
    <col min="37" max="37" width="7.421875" style="223" bestFit="1" customWidth="1"/>
    <col min="38" max="38" width="2.140625" style="223" customWidth="1"/>
    <col min="39" max="39" width="4.57421875" style="223" customWidth="1"/>
    <col min="40" max="40" width="7.421875" style="223" bestFit="1" customWidth="1"/>
    <col min="41" max="16384" width="9.00390625" style="223" customWidth="1"/>
  </cols>
  <sheetData>
    <row r="1" spans="1:40" s="221" customFormat="1" ht="30.75" customHeight="1">
      <c r="A1" s="659" t="s">
        <v>161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387"/>
      <c r="AL1" s="387"/>
      <c r="AM1" s="388"/>
      <c r="AN1" s="388"/>
    </row>
    <row r="2" spans="1:35" ht="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H2" s="224"/>
      <c r="AI2" s="225"/>
    </row>
    <row r="3" spans="1:40" ht="24" customHeight="1">
      <c r="A3" s="449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389"/>
      <c r="AL3" s="390"/>
      <c r="AM3" s="390"/>
      <c r="AN3" s="390"/>
    </row>
    <row r="4" spans="1:40" ht="24" customHeight="1">
      <c r="A4" s="660" t="s">
        <v>178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391"/>
      <c r="AL4" s="391"/>
      <c r="AM4" s="391"/>
      <c r="AN4" s="391"/>
    </row>
    <row r="5" spans="1:40" ht="14.2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</row>
    <row r="6" spans="2:41" ht="21">
      <c r="B6" s="665" t="s">
        <v>179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389"/>
      <c r="AL6"/>
      <c r="AM6"/>
      <c r="AN6"/>
      <c r="AO6"/>
    </row>
    <row r="7" spans="1:41" ht="14.2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G7" s="285"/>
      <c r="AH7" s="241" t="s">
        <v>144</v>
      </c>
      <c r="AI7" s="227" t="s">
        <v>145</v>
      </c>
      <c r="AL7"/>
      <c r="AM7"/>
      <c r="AN7"/>
      <c r="AO7"/>
    </row>
    <row r="8" spans="1:41" s="295" customFormat="1" ht="14.25" customHeight="1">
      <c r="A8" s="291"/>
      <c r="B8" s="292" t="s">
        <v>136</v>
      </c>
      <c r="C8" s="652" t="str">
        <f>(B9)</f>
        <v>春野</v>
      </c>
      <c r="D8" s="653"/>
      <c r="E8" s="653"/>
      <c r="F8" s="653"/>
      <c r="G8" s="656"/>
      <c r="H8" s="652" t="str">
        <f>B10</f>
        <v>秦</v>
      </c>
      <c r="I8" s="653"/>
      <c r="J8" s="653"/>
      <c r="K8" s="653"/>
      <c r="L8" s="653"/>
      <c r="M8" s="657" t="str">
        <f>(B11)</f>
        <v>十津三里</v>
      </c>
      <c r="N8" s="657"/>
      <c r="O8" s="657"/>
      <c r="P8" s="657"/>
      <c r="Q8" s="658"/>
      <c r="R8" s="459" t="s">
        <v>137</v>
      </c>
      <c r="S8" s="460"/>
      <c r="T8" s="459" t="s">
        <v>138</v>
      </c>
      <c r="U8" s="654"/>
      <c r="V8" s="460" t="s">
        <v>139</v>
      </c>
      <c r="W8" s="460"/>
      <c r="X8" s="459" t="s">
        <v>140</v>
      </c>
      <c r="Y8" s="460"/>
      <c r="Z8" s="460" t="s">
        <v>141</v>
      </c>
      <c r="AA8" s="460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/>
      <c r="AM8"/>
      <c r="AN8"/>
      <c r="AO8"/>
    </row>
    <row r="9" spans="1:41" s="295" customFormat="1" ht="14.25" customHeight="1">
      <c r="A9" s="291"/>
      <c r="B9" s="284" t="str">
        <f>'低学年'!$D$10</f>
        <v>春野</v>
      </c>
      <c r="C9" s="444"/>
      <c r="D9" s="444"/>
      <c r="E9" s="444"/>
      <c r="F9" s="444"/>
      <c r="G9" s="444"/>
      <c r="H9" s="236">
        <v>1</v>
      </c>
      <c r="I9" s="284" t="str">
        <f>IF(J9&gt;L9,"○",IF(J9&lt;L9,"×","△"))</f>
        <v>×</v>
      </c>
      <c r="J9" s="238">
        <f>'低学年'!H21</f>
        <v>0</v>
      </c>
      <c r="K9" s="287" t="s">
        <v>142</v>
      </c>
      <c r="L9" s="296">
        <f>'低学年'!J21</f>
        <v>5</v>
      </c>
      <c r="M9" s="236">
        <f>C11</f>
        <v>3</v>
      </c>
      <c r="N9" s="284" t="str">
        <f>IF(O9&gt;Q9,"○",IF(O9&lt;Q9,"×","△"))</f>
        <v>×</v>
      </c>
      <c r="O9" s="238">
        <f>G11</f>
        <v>0</v>
      </c>
      <c r="P9" s="287" t="s">
        <v>170</v>
      </c>
      <c r="Q9" s="240">
        <f>E11</f>
        <v>1</v>
      </c>
      <c r="R9" s="445">
        <f>SUM(COUNTIF(C9:Q9,"○")*3,COUNTIF(C9:Q9,"△"))</f>
        <v>0</v>
      </c>
      <c r="S9" s="446"/>
      <c r="T9" s="471">
        <f>V9-X9</f>
        <v>-6</v>
      </c>
      <c r="U9" s="465"/>
      <c r="V9" s="445">
        <f>SUM(J9,O9)</f>
        <v>0</v>
      </c>
      <c r="W9" s="446"/>
      <c r="X9" s="465">
        <f>SUM(L9,Q9)</f>
        <v>6</v>
      </c>
      <c r="Y9" s="465"/>
      <c r="Z9" s="467">
        <f>RANK(R9,R9:S11,0)</f>
        <v>3</v>
      </c>
      <c r="AA9" s="467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/>
      <c r="AM9"/>
      <c r="AN9"/>
      <c r="AO9"/>
    </row>
    <row r="10" spans="1:41" s="295" customFormat="1" ht="14.25" customHeight="1">
      <c r="A10" s="291"/>
      <c r="B10" s="258" t="str">
        <f>'低学年'!$C$15</f>
        <v>秦</v>
      </c>
      <c r="C10" s="236">
        <f>H9</f>
        <v>1</v>
      </c>
      <c r="D10" s="284" t="str">
        <f>IF(E10&gt;G10,"○",IF(E10&lt;G10,"×","△"))</f>
        <v>○</v>
      </c>
      <c r="E10" s="238">
        <f>L9</f>
        <v>5</v>
      </c>
      <c r="F10" s="287" t="s">
        <v>170</v>
      </c>
      <c r="G10" s="296">
        <f>J9</f>
        <v>0</v>
      </c>
      <c r="H10" s="649"/>
      <c r="I10" s="649"/>
      <c r="J10" s="649"/>
      <c r="K10" s="649"/>
      <c r="L10" s="650"/>
      <c r="M10" s="236">
        <v>2</v>
      </c>
      <c r="N10" s="284" t="str">
        <f>IF(O10&gt;Q10,"○",IF(O10&lt;Q10,"×","△"))</f>
        <v>○</v>
      </c>
      <c r="O10" s="238">
        <f>'低学年'!H23</f>
        <v>1</v>
      </c>
      <c r="P10" s="287" t="s">
        <v>142</v>
      </c>
      <c r="Q10" s="240">
        <f>'低学年'!J23</f>
        <v>0</v>
      </c>
      <c r="R10" s="445">
        <f>SUM(COUNTIF(C10:Q10,"○")*3,COUNTIF(C10:Q10,"△"))</f>
        <v>6</v>
      </c>
      <c r="S10" s="446"/>
      <c r="T10" s="471">
        <f>V10-X10</f>
        <v>6</v>
      </c>
      <c r="U10" s="465"/>
      <c r="V10" s="471">
        <f>SUM(E10,O10)</f>
        <v>6</v>
      </c>
      <c r="W10" s="465"/>
      <c r="X10" s="465">
        <f>SUM(G10,Q10)</f>
        <v>0</v>
      </c>
      <c r="Y10" s="465"/>
      <c r="Z10" s="467">
        <f>RANK(R10,R9:S11,0)</f>
        <v>1</v>
      </c>
      <c r="AA10" s="467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/>
      <c r="AM10"/>
      <c r="AN10"/>
      <c r="AO10"/>
    </row>
    <row r="11" spans="1:41" s="295" customFormat="1" ht="14.25" customHeight="1">
      <c r="A11" s="291"/>
      <c r="B11" s="262" t="str">
        <f>'低学年'!$G$15</f>
        <v>十津三里</v>
      </c>
      <c r="C11" s="236">
        <v>3</v>
      </c>
      <c r="D11" s="284" t="str">
        <f>IF(E11&gt;G11,"○",IF(E11&lt;G11,"×","△"))</f>
        <v>○</v>
      </c>
      <c r="E11" s="238">
        <f>'低学年'!V24</f>
        <v>1</v>
      </c>
      <c r="F11" s="287" t="s">
        <v>142</v>
      </c>
      <c r="G11" s="238">
        <f>'低学年'!X24</f>
        <v>0</v>
      </c>
      <c r="H11" s="236">
        <f>M10</f>
        <v>2</v>
      </c>
      <c r="I11" s="284" t="str">
        <f>IF(J11&gt;L11,"○",IF(J11&lt;L11,"×","△"))</f>
        <v>×</v>
      </c>
      <c r="J11" s="238">
        <f>Q10</f>
        <v>0</v>
      </c>
      <c r="K11" s="287" t="s">
        <v>170</v>
      </c>
      <c r="L11" s="296">
        <f>O10</f>
        <v>1</v>
      </c>
      <c r="M11" s="444"/>
      <c r="N11" s="444"/>
      <c r="O11" s="444"/>
      <c r="P11" s="444"/>
      <c r="Q11" s="462"/>
      <c r="R11" s="445">
        <f>SUM(COUNTIF(C11:Q11,"○")*3,COUNTIF(C11:Q11,"△"))</f>
        <v>3</v>
      </c>
      <c r="S11" s="446"/>
      <c r="T11" s="471">
        <f>V11-X11</f>
        <v>0</v>
      </c>
      <c r="U11" s="465"/>
      <c r="V11" s="471">
        <f>SUM(E11,J11)</f>
        <v>1</v>
      </c>
      <c r="W11" s="465"/>
      <c r="X11" s="465">
        <f>SUM(G11,L11)</f>
        <v>1</v>
      </c>
      <c r="Y11" s="465"/>
      <c r="Z11" s="467">
        <f>RANK(R11,R9:S11,0)</f>
        <v>2</v>
      </c>
      <c r="AA11" s="467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/>
      <c r="AM11"/>
      <c r="AN11"/>
      <c r="AO11"/>
    </row>
    <row r="12" spans="1:41" s="295" customFormat="1" ht="14.25" customHeight="1">
      <c r="A12" s="291"/>
      <c r="B12" s="22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29"/>
      <c r="X12" s="229"/>
      <c r="Y12" s="229"/>
      <c r="Z12" s="297"/>
      <c r="AA12" s="297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/>
      <c r="AM12"/>
      <c r="AN12"/>
      <c r="AO12"/>
    </row>
    <row r="13" spans="1:40" s="295" customFormat="1" ht="14.25" customHeight="1">
      <c r="A13" s="291"/>
      <c r="B13" s="292" t="s">
        <v>171</v>
      </c>
      <c r="C13" s="457" t="str">
        <f>(B14)</f>
        <v>旭東</v>
      </c>
      <c r="D13" s="457"/>
      <c r="E13" s="457"/>
      <c r="F13" s="457"/>
      <c r="G13" s="457"/>
      <c r="H13" s="457" t="str">
        <f>B15</f>
        <v>ｴｽﾄﾚｰﾗｽ
高知</v>
      </c>
      <c r="I13" s="457"/>
      <c r="J13" s="457"/>
      <c r="K13" s="457"/>
      <c r="L13" s="457"/>
      <c r="M13" s="457" t="str">
        <f>(B16)</f>
        <v>高知南</v>
      </c>
      <c r="N13" s="457"/>
      <c r="O13" s="457"/>
      <c r="P13" s="457"/>
      <c r="Q13" s="458"/>
      <c r="R13" s="459" t="s">
        <v>137</v>
      </c>
      <c r="S13" s="460"/>
      <c r="T13" s="459" t="s">
        <v>138</v>
      </c>
      <c r="U13" s="460"/>
      <c r="V13" s="459" t="s">
        <v>139</v>
      </c>
      <c r="W13" s="460"/>
      <c r="X13" s="460" t="s">
        <v>140</v>
      </c>
      <c r="Y13" s="460"/>
      <c r="Z13" s="647" t="s">
        <v>141</v>
      </c>
      <c r="AA13" s="647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3"/>
      <c r="AM13" s="294"/>
      <c r="AN13" s="288"/>
    </row>
    <row r="14" spans="1:40" s="295" customFormat="1" ht="14.25" customHeight="1">
      <c r="A14" s="291"/>
      <c r="B14" s="284" t="str">
        <f>'低学年'!$M$10</f>
        <v>旭東</v>
      </c>
      <c r="C14" s="444"/>
      <c r="D14" s="444"/>
      <c r="E14" s="444"/>
      <c r="F14" s="444"/>
      <c r="G14" s="444"/>
      <c r="H14" s="236">
        <v>4</v>
      </c>
      <c r="I14" s="284" t="str">
        <f>IF(J14&gt;L14,"○",IF(J14&lt;L14,"×","△"))</f>
        <v>×</v>
      </c>
      <c r="J14" s="238">
        <f>'低学年'!V21</f>
        <v>0</v>
      </c>
      <c r="K14" s="287" t="s">
        <v>142</v>
      </c>
      <c r="L14" s="238">
        <f>'低学年'!X21</f>
        <v>5</v>
      </c>
      <c r="M14" s="236">
        <f>C16</f>
        <v>6</v>
      </c>
      <c r="N14" s="284" t="str">
        <f>IF(O14&gt;Q14,"○",IF(O14&lt;Q14,"×","△"))</f>
        <v>×</v>
      </c>
      <c r="O14" s="238">
        <f>G16</f>
        <v>0</v>
      </c>
      <c r="P14" s="289" t="s">
        <v>143</v>
      </c>
      <c r="Q14" s="240">
        <f>E16</f>
        <v>4</v>
      </c>
      <c r="R14" s="445">
        <f>SUM(COUNTIF(C14:Q14,"○")*3,COUNTIF(C14:Q14,"△"))</f>
        <v>0</v>
      </c>
      <c r="S14" s="446"/>
      <c r="T14" s="471">
        <f>V14-X14</f>
        <v>-9</v>
      </c>
      <c r="U14" s="465"/>
      <c r="V14" s="445">
        <f>SUM(J14,O14)</f>
        <v>0</v>
      </c>
      <c r="W14" s="446"/>
      <c r="X14" s="465">
        <f>SUM(L14,Q14)</f>
        <v>9</v>
      </c>
      <c r="Y14" s="465"/>
      <c r="Z14" s="467">
        <f>RANK(R14,R14:S16,0)</f>
        <v>3</v>
      </c>
      <c r="AA14" s="467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3"/>
      <c r="AM14" s="294"/>
      <c r="AN14" s="288"/>
    </row>
    <row r="15" spans="1:40" s="295" customFormat="1" ht="14.25" customHeight="1">
      <c r="A15" s="291"/>
      <c r="B15" s="258" t="str">
        <f>'低学年'!$K$15</f>
        <v>ｴｽﾄﾚｰﾗｽ
高知</v>
      </c>
      <c r="C15" s="236">
        <f>H14</f>
        <v>4</v>
      </c>
      <c r="D15" s="284" t="str">
        <f>IF(E15&gt;G15,"○",IF(E15&lt;G15,"×","△"))</f>
        <v>○</v>
      </c>
      <c r="E15" s="238">
        <f>L14</f>
        <v>5</v>
      </c>
      <c r="F15" s="287" t="s">
        <v>170</v>
      </c>
      <c r="G15" s="238">
        <f>J14</f>
        <v>0</v>
      </c>
      <c r="H15" s="444"/>
      <c r="I15" s="444"/>
      <c r="J15" s="444"/>
      <c r="K15" s="444"/>
      <c r="L15" s="444"/>
      <c r="M15" s="236">
        <v>5</v>
      </c>
      <c r="N15" s="284" t="str">
        <f>IF(O15&gt;Q15,"○",IF(O15&lt;Q15,"×","△"))</f>
        <v>△</v>
      </c>
      <c r="O15" s="238">
        <f>'低学年'!V22</f>
        <v>1</v>
      </c>
      <c r="P15" s="287" t="s">
        <v>142</v>
      </c>
      <c r="Q15" s="240">
        <f>'低学年'!X22</f>
        <v>1</v>
      </c>
      <c r="R15" s="445">
        <f>SUM(COUNTIF(C15:Q15,"○")*3,COUNTIF(C15:Q15,"△"))</f>
        <v>4</v>
      </c>
      <c r="S15" s="446"/>
      <c r="T15" s="471">
        <f>V15-X15</f>
        <v>5</v>
      </c>
      <c r="U15" s="465"/>
      <c r="V15" s="471">
        <f>SUM(E15,O15)</f>
        <v>6</v>
      </c>
      <c r="W15" s="465"/>
      <c r="X15" s="465">
        <f>SUM(G15,Q15)</f>
        <v>1</v>
      </c>
      <c r="Y15" s="465"/>
      <c r="Z15" s="467">
        <f>RANK(R15,R14:S16,0)</f>
        <v>1</v>
      </c>
      <c r="AA15" s="467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3"/>
      <c r="AM15" s="294"/>
      <c r="AN15" s="288"/>
    </row>
    <row r="16" spans="1:40" s="295" customFormat="1" ht="14.25" customHeight="1">
      <c r="A16" s="291"/>
      <c r="B16" s="284" t="str">
        <f>'低学年'!$P$15</f>
        <v>高知南</v>
      </c>
      <c r="C16" s="236">
        <v>6</v>
      </c>
      <c r="D16" s="284" t="str">
        <f>IF(E16&gt;G16,"○",IF(E16&lt;G16,"×","△"))</f>
        <v>○</v>
      </c>
      <c r="E16" s="238">
        <f>'低学年'!V23</f>
        <v>4</v>
      </c>
      <c r="F16" s="287" t="s">
        <v>142</v>
      </c>
      <c r="G16" s="238">
        <f>'低学年'!X23</f>
        <v>0</v>
      </c>
      <c r="H16" s="236">
        <f>M15</f>
        <v>5</v>
      </c>
      <c r="I16" s="284" t="str">
        <f>IF(J16&gt;L16,"○",IF(J16&lt;L16,"×","△"))</f>
        <v>△</v>
      </c>
      <c r="J16" s="238">
        <f>Q15</f>
        <v>1</v>
      </c>
      <c r="K16" s="287" t="s">
        <v>143</v>
      </c>
      <c r="L16" s="296">
        <f>O15</f>
        <v>1</v>
      </c>
      <c r="M16" s="444"/>
      <c r="N16" s="444"/>
      <c r="O16" s="444"/>
      <c r="P16" s="444"/>
      <c r="Q16" s="462"/>
      <c r="R16" s="445">
        <f>SUM(COUNTIF(C16:Q16,"○")*3,COUNTIF(C16:Q16,"△"))</f>
        <v>4</v>
      </c>
      <c r="S16" s="446"/>
      <c r="T16" s="471">
        <f>V16-X16</f>
        <v>4</v>
      </c>
      <c r="U16" s="465"/>
      <c r="V16" s="471">
        <f>SUM(E16,J16)</f>
        <v>5</v>
      </c>
      <c r="W16" s="465"/>
      <c r="X16" s="465">
        <f>SUM(G16,L16)</f>
        <v>1</v>
      </c>
      <c r="Y16" s="465"/>
      <c r="Z16" s="467">
        <v>2</v>
      </c>
      <c r="AA16" s="467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3"/>
      <c r="AM16" s="294"/>
      <c r="AN16" s="288"/>
    </row>
    <row r="17" spans="1:40" s="295" customFormat="1" ht="14.25" customHeight="1">
      <c r="A17" s="291"/>
      <c r="B17" s="22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29"/>
      <c r="X17" s="229"/>
      <c r="Y17" s="229"/>
      <c r="Z17" s="297"/>
      <c r="AA17" s="297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3"/>
      <c r="AM17" s="294"/>
      <c r="AN17" s="288"/>
    </row>
    <row r="18" spans="1:40" s="295" customFormat="1" ht="14.25" customHeight="1">
      <c r="A18" s="291"/>
      <c r="B18" s="292" t="s">
        <v>172</v>
      </c>
      <c r="C18" s="457" t="str">
        <f>(B19)</f>
        <v>万々</v>
      </c>
      <c r="D18" s="457"/>
      <c r="E18" s="457"/>
      <c r="F18" s="457"/>
      <c r="G18" s="457"/>
      <c r="H18" s="457" t="str">
        <f>B20</f>
        <v>朝二</v>
      </c>
      <c r="I18" s="457"/>
      <c r="J18" s="457"/>
      <c r="K18" s="457"/>
      <c r="L18" s="457"/>
      <c r="M18" s="457" t="str">
        <f>(B21)</f>
        <v>横内</v>
      </c>
      <c r="N18" s="457"/>
      <c r="O18" s="457"/>
      <c r="P18" s="457"/>
      <c r="Q18" s="458"/>
      <c r="R18" s="648" t="s">
        <v>137</v>
      </c>
      <c r="S18" s="460"/>
      <c r="T18" s="459" t="s">
        <v>139</v>
      </c>
      <c r="U18" s="460"/>
      <c r="V18" s="459" t="s">
        <v>140</v>
      </c>
      <c r="W18" s="460"/>
      <c r="X18" s="460" t="s">
        <v>138</v>
      </c>
      <c r="Y18" s="460"/>
      <c r="Z18" s="647" t="s">
        <v>141</v>
      </c>
      <c r="AA18" s="647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3"/>
      <c r="AM18" s="294"/>
      <c r="AN18" s="288"/>
    </row>
    <row r="19" spans="1:40" s="295" customFormat="1" ht="14.25" customHeight="1">
      <c r="A19" s="291"/>
      <c r="B19" s="298" t="str">
        <f>'低学年'!$U$10</f>
        <v>万々</v>
      </c>
      <c r="C19" s="443"/>
      <c r="D19" s="443"/>
      <c r="E19" s="443"/>
      <c r="F19" s="443"/>
      <c r="G19" s="443"/>
      <c r="H19" s="236">
        <v>7</v>
      </c>
      <c r="I19" s="284" t="str">
        <f>IF(J19&gt;L19,"○",IF(J19&lt;L19,"×","△"))</f>
        <v>×</v>
      </c>
      <c r="J19" s="238">
        <f>'低学年'!H22</f>
        <v>1</v>
      </c>
      <c r="K19" s="287" t="s">
        <v>142</v>
      </c>
      <c r="L19" s="238">
        <f>'低学年'!J22</f>
        <v>2</v>
      </c>
      <c r="M19" s="236">
        <f>C21</f>
        <v>9</v>
      </c>
      <c r="N19" s="284" t="str">
        <f>IF(O19&gt;Q19,"○",IF(O19&lt;Q19,"×","△"))</f>
        <v>○</v>
      </c>
      <c r="O19" s="238">
        <f>G21</f>
        <v>2</v>
      </c>
      <c r="P19" s="289" t="s">
        <v>143</v>
      </c>
      <c r="Q19" s="240">
        <f>E21</f>
        <v>0</v>
      </c>
      <c r="R19" s="445">
        <f>SUM(COUNTIF(C19:Q19,"○")*3,COUNTIF(C19:Q19,"△"))</f>
        <v>3</v>
      </c>
      <c r="S19" s="446"/>
      <c r="T19" s="471">
        <f>V19-X19</f>
        <v>1</v>
      </c>
      <c r="U19" s="465"/>
      <c r="V19" s="445">
        <f>SUM(J19,O19)</f>
        <v>3</v>
      </c>
      <c r="W19" s="446"/>
      <c r="X19" s="465">
        <f>SUM(L19,Q19)</f>
        <v>2</v>
      </c>
      <c r="Y19" s="465"/>
      <c r="Z19" s="467">
        <f>RANK(R19,R19:S21,0)</f>
        <v>2</v>
      </c>
      <c r="AA19" s="467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3"/>
      <c r="AM19" s="294"/>
      <c r="AN19" s="288"/>
    </row>
    <row r="20" spans="1:40" s="295" customFormat="1" ht="14.25" customHeight="1">
      <c r="A20" s="291"/>
      <c r="B20" s="252" t="str">
        <f>'低学年'!$T$15</f>
        <v>朝二</v>
      </c>
      <c r="C20" s="236">
        <f>H19</f>
        <v>7</v>
      </c>
      <c r="D20" s="284" t="str">
        <f>IF(E20&gt;G20,"○",IF(E20&lt;G20,"×","△"))</f>
        <v>○</v>
      </c>
      <c r="E20" s="238">
        <f>L19</f>
        <v>2</v>
      </c>
      <c r="F20" s="287" t="s">
        <v>173</v>
      </c>
      <c r="G20" s="238">
        <f>J19</f>
        <v>1</v>
      </c>
      <c r="H20" s="444"/>
      <c r="I20" s="443"/>
      <c r="J20" s="443"/>
      <c r="K20" s="443"/>
      <c r="L20" s="443"/>
      <c r="M20" s="236">
        <v>8</v>
      </c>
      <c r="N20" s="284" t="str">
        <f>IF(O20&gt;Q20,"○",IF(O20&lt;Q20,"×","△"))</f>
        <v>○</v>
      </c>
      <c r="O20" s="238">
        <f>'低学年'!H24</f>
        <v>1</v>
      </c>
      <c r="P20" s="287" t="s">
        <v>142</v>
      </c>
      <c r="Q20" s="240">
        <f>'低学年'!J24</f>
        <v>0</v>
      </c>
      <c r="R20" s="445">
        <f>SUM(COUNTIF(C20:Q20,"○")*3,COUNTIF(C20:Q20,"△"))</f>
        <v>6</v>
      </c>
      <c r="S20" s="446"/>
      <c r="T20" s="471">
        <f>V20-X20</f>
        <v>2</v>
      </c>
      <c r="U20" s="465"/>
      <c r="V20" s="471">
        <f>SUM(E20,O20)</f>
        <v>3</v>
      </c>
      <c r="W20" s="465"/>
      <c r="X20" s="465">
        <f>SUM(G20,Q20)</f>
        <v>1</v>
      </c>
      <c r="Y20" s="465"/>
      <c r="Z20" s="467">
        <f>RANK(R20,R19:S21,0)</f>
        <v>1</v>
      </c>
      <c r="AA20" s="467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3"/>
      <c r="AM20" s="294"/>
      <c r="AN20" s="288"/>
    </row>
    <row r="21" spans="1:40" s="295" customFormat="1" ht="14.25" customHeight="1">
      <c r="A21" s="291"/>
      <c r="B21" s="284" t="str">
        <f>'低学年'!$Y$15</f>
        <v>横内</v>
      </c>
      <c r="C21" s="236">
        <v>9</v>
      </c>
      <c r="D21" s="284" t="str">
        <f>IF(E21&gt;G21,"○",IF(E21&lt;G21,"×","△"))</f>
        <v>×</v>
      </c>
      <c r="E21" s="238">
        <f>'低学年'!H25</f>
        <v>0</v>
      </c>
      <c r="F21" s="284" t="s">
        <v>142</v>
      </c>
      <c r="G21" s="238">
        <f>'低学年'!J25</f>
        <v>2</v>
      </c>
      <c r="H21" s="236">
        <f>M20</f>
        <v>8</v>
      </c>
      <c r="I21" s="284" t="str">
        <f>IF(J21&gt;L21,"○",IF(J21&lt;L21,"×","△"))</f>
        <v>×</v>
      </c>
      <c r="J21" s="238">
        <f>Q20</f>
        <v>0</v>
      </c>
      <c r="K21" s="287" t="s">
        <v>173</v>
      </c>
      <c r="L21" s="296">
        <f>O20</f>
        <v>1</v>
      </c>
      <c r="M21" s="443"/>
      <c r="N21" s="443"/>
      <c r="O21" s="443"/>
      <c r="P21" s="443"/>
      <c r="Q21" s="651"/>
      <c r="R21" s="445">
        <f>SUM(COUNTIF(C21:Q21,"○")*3,COUNTIF(C21:Q21,"△"))</f>
        <v>0</v>
      </c>
      <c r="S21" s="446"/>
      <c r="T21" s="471">
        <f>V21-X21</f>
        <v>-3</v>
      </c>
      <c r="U21" s="465"/>
      <c r="V21" s="471">
        <f>SUM(E21,J21)</f>
        <v>0</v>
      </c>
      <c r="W21" s="465"/>
      <c r="X21" s="465">
        <f>SUM(G21,L21)</f>
        <v>3</v>
      </c>
      <c r="Y21" s="465"/>
      <c r="Z21" s="467">
        <f>RANK(R21,R19:S21,0)</f>
        <v>3</v>
      </c>
      <c r="AA21" s="467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3"/>
      <c r="AM21" s="294"/>
      <c r="AN21" s="288"/>
    </row>
    <row r="22" spans="1:40" s="295" customFormat="1" ht="14.25" customHeight="1">
      <c r="A22" s="291"/>
      <c r="B22" s="22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29"/>
      <c r="X22" s="229"/>
      <c r="Y22" s="229"/>
      <c r="Z22" s="297"/>
      <c r="AA22" s="297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3"/>
      <c r="AM22" s="294"/>
      <c r="AN22" s="288"/>
    </row>
    <row r="23" spans="2:40" ht="21">
      <c r="B23" s="655" t="s">
        <v>180</v>
      </c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  <c r="Y23" s="655"/>
      <c r="Z23" s="655"/>
      <c r="AA23" s="655"/>
      <c r="AB23" s="655"/>
      <c r="AC23" s="655"/>
      <c r="AD23" s="655"/>
      <c r="AE23" s="655"/>
      <c r="AF23" s="655"/>
      <c r="AG23" s="655"/>
      <c r="AH23" s="655"/>
      <c r="AI23" s="655"/>
      <c r="AJ23" s="655"/>
      <c r="AK23" s="655"/>
      <c r="AL23" s="655"/>
      <c r="AM23" s="655"/>
      <c r="AN23" s="655"/>
    </row>
    <row r="24" spans="1:38" ht="14.25" customHeight="1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6"/>
    </row>
    <row r="25" spans="1:40" s="295" customFormat="1" ht="14.25" customHeight="1">
      <c r="A25" s="291"/>
      <c r="B25" s="292" t="s">
        <v>181</v>
      </c>
      <c r="C25" s="652" t="str">
        <f>(B26)</f>
        <v>秦</v>
      </c>
      <c r="D25" s="653"/>
      <c r="E25" s="653"/>
      <c r="F25" s="653"/>
      <c r="G25" s="656"/>
      <c r="H25" s="652" t="str">
        <f>B27</f>
        <v>ｴｽﾄﾚｰﾗｽ高知</v>
      </c>
      <c r="I25" s="653"/>
      <c r="J25" s="653"/>
      <c r="K25" s="653"/>
      <c r="L25" s="653"/>
      <c r="M25" s="657" t="str">
        <f>(B28)</f>
        <v>万々</v>
      </c>
      <c r="N25" s="657"/>
      <c r="O25" s="657"/>
      <c r="P25" s="657"/>
      <c r="Q25" s="658"/>
      <c r="R25" s="459" t="s">
        <v>137</v>
      </c>
      <c r="S25" s="460"/>
      <c r="T25" s="459" t="s">
        <v>138</v>
      </c>
      <c r="U25" s="654"/>
      <c r="V25" s="460" t="s">
        <v>139</v>
      </c>
      <c r="W25" s="460"/>
      <c r="X25" s="459" t="s">
        <v>140</v>
      </c>
      <c r="Y25" s="460"/>
      <c r="Z25" s="460" t="s">
        <v>141</v>
      </c>
      <c r="AA25" s="460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3"/>
      <c r="AM25" s="294"/>
      <c r="AN25" s="288"/>
    </row>
    <row r="26" spans="1:40" s="295" customFormat="1" ht="14.25" customHeight="1">
      <c r="A26" s="291"/>
      <c r="B26" s="284" t="str">
        <f>'低学年'!D30</f>
        <v>秦</v>
      </c>
      <c r="C26" s="444"/>
      <c r="D26" s="444"/>
      <c r="E26" s="444"/>
      <c r="F26" s="444"/>
      <c r="G26" s="444"/>
      <c r="H26" s="236">
        <v>1</v>
      </c>
      <c r="I26" s="284" t="str">
        <f>IF(J26&gt;L26,"○",IF(J26&lt;L26,"×","△"))</f>
        <v>×</v>
      </c>
      <c r="J26" s="238">
        <f>'低学年'!H41</f>
        <v>0</v>
      </c>
      <c r="K26" s="287" t="s">
        <v>142</v>
      </c>
      <c r="L26" s="296">
        <f>'低学年'!J41</f>
        <v>2</v>
      </c>
      <c r="M26" s="236">
        <f>C28</f>
        <v>3</v>
      </c>
      <c r="N26" s="284" t="str">
        <f>IF(O26&gt;Q26,"○",IF(O26&lt;Q26,"×","△"))</f>
        <v>△</v>
      </c>
      <c r="O26" s="238">
        <f>G28</f>
        <v>0</v>
      </c>
      <c r="P26" s="289" t="s">
        <v>143</v>
      </c>
      <c r="Q26" s="240">
        <f>E28</f>
        <v>0</v>
      </c>
      <c r="R26" s="445">
        <f>SUM(COUNTIF(C26:Q26,"○")*3,COUNTIF(C26:Q26,"△"))</f>
        <v>1</v>
      </c>
      <c r="S26" s="446"/>
      <c r="T26" s="471">
        <f>V26-X26</f>
        <v>-2</v>
      </c>
      <c r="U26" s="465"/>
      <c r="V26" s="445">
        <f>SUM(J26,O26)</f>
        <v>0</v>
      </c>
      <c r="W26" s="446"/>
      <c r="X26" s="465">
        <f>SUM(L26,Q26)</f>
        <v>2</v>
      </c>
      <c r="Y26" s="465"/>
      <c r="Z26" s="467">
        <v>3</v>
      </c>
      <c r="AA26" s="467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3"/>
      <c r="AM26" s="294"/>
      <c r="AN26" s="288"/>
    </row>
    <row r="27" spans="1:40" s="295" customFormat="1" ht="14.25" customHeight="1">
      <c r="A27" s="291"/>
      <c r="B27" s="331" t="str">
        <f>'低学年'!B35</f>
        <v>ｴｽﾄﾚｰﾗｽ高知</v>
      </c>
      <c r="C27" s="236">
        <f>H26</f>
        <v>1</v>
      </c>
      <c r="D27" s="284" t="str">
        <f>IF(E27&gt;G27,"○",IF(E27&lt;G27,"×","△"))</f>
        <v>○</v>
      </c>
      <c r="E27" s="238">
        <f>L26</f>
        <v>2</v>
      </c>
      <c r="F27" s="287" t="s">
        <v>170</v>
      </c>
      <c r="G27" s="296">
        <f>J26</f>
        <v>0</v>
      </c>
      <c r="H27" s="649"/>
      <c r="I27" s="649"/>
      <c r="J27" s="649"/>
      <c r="K27" s="649"/>
      <c r="L27" s="650"/>
      <c r="M27" s="236">
        <v>2</v>
      </c>
      <c r="N27" s="284" t="str">
        <f>IF(O27&gt;Q27,"○",IF(O27&lt;Q27,"×","△"))</f>
        <v>○</v>
      </c>
      <c r="O27" s="238">
        <f>'低学年'!V43</f>
        <v>1</v>
      </c>
      <c r="P27" s="287" t="s">
        <v>142</v>
      </c>
      <c r="Q27" s="240">
        <f>'低学年'!X43</f>
        <v>0</v>
      </c>
      <c r="R27" s="445">
        <f>SUM(COUNTIF(C27:Q27,"○")*3,COUNTIF(C27:Q27,"△"))</f>
        <v>6</v>
      </c>
      <c r="S27" s="446"/>
      <c r="T27" s="471">
        <f>V27-X27</f>
        <v>3</v>
      </c>
      <c r="U27" s="465"/>
      <c r="V27" s="471">
        <f>SUM(E27,O27)</f>
        <v>3</v>
      </c>
      <c r="W27" s="465"/>
      <c r="X27" s="465">
        <f>SUM(G27,Q27)</f>
        <v>0</v>
      </c>
      <c r="Y27" s="465"/>
      <c r="Z27" s="466">
        <f>RANK(R27,R26:S28,0)</f>
        <v>1</v>
      </c>
      <c r="AA27" s="466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3"/>
      <c r="AM27" s="294"/>
      <c r="AN27" s="288"/>
    </row>
    <row r="28" spans="1:40" s="295" customFormat="1" ht="14.25" customHeight="1">
      <c r="A28" s="291"/>
      <c r="B28" s="262" t="str">
        <f>'低学年'!G35</f>
        <v>万々</v>
      </c>
      <c r="C28" s="236">
        <v>3</v>
      </c>
      <c r="D28" s="284" t="str">
        <f>IF(E28&gt;G28,"○",IF(E28&lt;G28,"×","△"))</f>
        <v>△</v>
      </c>
      <c r="E28" s="238">
        <f>'低学年'!H45</f>
        <v>0</v>
      </c>
      <c r="F28" s="287" t="s">
        <v>142</v>
      </c>
      <c r="G28" s="238">
        <f>'低学年'!J45</f>
        <v>0</v>
      </c>
      <c r="H28" s="236">
        <f>M27</f>
        <v>2</v>
      </c>
      <c r="I28" s="284" t="str">
        <f>IF(J28&gt;L28,"○",IF(J28&lt;L28,"×","△"))</f>
        <v>×</v>
      </c>
      <c r="J28" s="238">
        <f>Q27</f>
        <v>0</v>
      </c>
      <c r="K28" s="287" t="s">
        <v>170</v>
      </c>
      <c r="L28" s="296">
        <f>O27</f>
        <v>1</v>
      </c>
      <c r="M28" s="444"/>
      <c r="N28" s="444"/>
      <c r="O28" s="444"/>
      <c r="P28" s="444"/>
      <c r="Q28" s="462"/>
      <c r="R28" s="445">
        <f>SUM(COUNTIF(C28:Q28,"○")*3,COUNTIF(C28:Q28,"△"))</f>
        <v>1</v>
      </c>
      <c r="S28" s="446"/>
      <c r="T28" s="471">
        <f>V28-X28</f>
        <v>-1</v>
      </c>
      <c r="U28" s="465"/>
      <c r="V28" s="471">
        <f>SUM(E28,J28)</f>
        <v>0</v>
      </c>
      <c r="W28" s="465"/>
      <c r="X28" s="465">
        <f>SUM(G28,L28)</f>
        <v>1</v>
      </c>
      <c r="Y28" s="465"/>
      <c r="Z28" s="467">
        <f>RANK(R28,R26:S28,0)</f>
        <v>2</v>
      </c>
      <c r="AA28" s="467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3"/>
      <c r="AM28" s="294"/>
      <c r="AN28" s="288"/>
    </row>
    <row r="29" spans="1:40" s="295" customFormat="1" ht="14.25" customHeight="1">
      <c r="A29" s="291"/>
      <c r="B29" s="22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29"/>
      <c r="X29" s="229"/>
      <c r="Y29" s="229"/>
      <c r="Z29" s="297"/>
      <c r="AA29" s="297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3"/>
      <c r="AM29" s="294"/>
      <c r="AN29" s="288"/>
    </row>
    <row r="30" spans="1:40" s="295" customFormat="1" ht="14.25" customHeight="1">
      <c r="A30" s="291"/>
      <c r="B30" s="292" t="s">
        <v>182</v>
      </c>
      <c r="C30" s="457" t="str">
        <f>(B31)</f>
        <v>十津三里</v>
      </c>
      <c r="D30" s="457"/>
      <c r="E30" s="457"/>
      <c r="F30" s="457"/>
      <c r="G30" s="457"/>
      <c r="H30" s="457" t="str">
        <f>B32</f>
        <v>高知南</v>
      </c>
      <c r="I30" s="457"/>
      <c r="J30" s="457"/>
      <c r="K30" s="457"/>
      <c r="L30" s="457"/>
      <c r="M30" s="457" t="str">
        <f>(B33)</f>
        <v>横内</v>
      </c>
      <c r="N30" s="457"/>
      <c r="O30" s="457"/>
      <c r="P30" s="457"/>
      <c r="Q30" s="458"/>
      <c r="R30" s="459" t="s">
        <v>137</v>
      </c>
      <c r="S30" s="460"/>
      <c r="T30" s="459" t="s">
        <v>138</v>
      </c>
      <c r="U30" s="460"/>
      <c r="V30" s="459" t="s">
        <v>139</v>
      </c>
      <c r="W30" s="460"/>
      <c r="X30" s="460" t="s">
        <v>140</v>
      </c>
      <c r="Y30" s="460"/>
      <c r="Z30" s="647" t="s">
        <v>141</v>
      </c>
      <c r="AA30" s="647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3"/>
      <c r="AM30" s="294"/>
      <c r="AN30" s="288"/>
    </row>
    <row r="31" spans="1:40" s="295" customFormat="1" ht="14.25" customHeight="1">
      <c r="A31" s="291"/>
      <c r="B31" s="284" t="str">
        <f>'低学年'!M30</f>
        <v>十津三里</v>
      </c>
      <c r="C31" s="444"/>
      <c r="D31" s="444"/>
      <c r="E31" s="444"/>
      <c r="F31" s="444"/>
      <c r="G31" s="444"/>
      <c r="H31" s="236">
        <v>4</v>
      </c>
      <c r="I31" s="284" t="str">
        <f>IF(J31&gt;L31,"○",IF(J31&lt;L31,"×","△"))</f>
        <v>×</v>
      </c>
      <c r="J31" s="238">
        <f>'低学年'!V41</f>
        <v>0</v>
      </c>
      <c r="K31" s="287" t="s">
        <v>142</v>
      </c>
      <c r="L31" s="238">
        <f>'低学年'!X41</f>
        <v>2</v>
      </c>
      <c r="M31" s="236">
        <f>C33</f>
        <v>6</v>
      </c>
      <c r="N31" s="284" t="str">
        <f>IF(O31&gt;Q31,"○",IF(O31&lt;Q31,"×","△"))</f>
        <v>△</v>
      </c>
      <c r="O31" s="238">
        <f>G33</f>
        <v>1</v>
      </c>
      <c r="P31" s="289" t="s">
        <v>143</v>
      </c>
      <c r="Q31" s="240">
        <f>E33</f>
        <v>1</v>
      </c>
      <c r="R31" s="445">
        <f>SUM(COUNTIF(C31:Q31,"○")*3,COUNTIF(C31:Q31,"△"))</f>
        <v>1</v>
      </c>
      <c r="S31" s="446"/>
      <c r="T31" s="471">
        <f>V31-X31</f>
        <v>-2</v>
      </c>
      <c r="U31" s="465"/>
      <c r="V31" s="445">
        <f>SUM(J31,O31)</f>
        <v>1</v>
      </c>
      <c r="W31" s="446"/>
      <c r="X31" s="465">
        <f>SUM(L31,Q31)</f>
        <v>3</v>
      </c>
      <c r="Y31" s="465"/>
      <c r="Z31" s="467">
        <v>3</v>
      </c>
      <c r="AA31" s="467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3"/>
      <c r="AM31" s="294"/>
      <c r="AN31" s="288"/>
    </row>
    <row r="32" spans="1:40" s="295" customFormat="1" ht="14.25" customHeight="1">
      <c r="A32" s="291"/>
      <c r="B32" s="258" t="str">
        <f>'低学年'!K35</f>
        <v>高知南</v>
      </c>
      <c r="C32" s="236">
        <f>H31</f>
        <v>4</v>
      </c>
      <c r="D32" s="284" t="str">
        <f>IF(E32&gt;G32,"○",IF(E32&lt;G32,"×","△"))</f>
        <v>○</v>
      </c>
      <c r="E32" s="238">
        <f>L31</f>
        <v>2</v>
      </c>
      <c r="F32" s="287" t="s">
        <v>170</v>
      </c>
      <c r="G32" s="238">
        <f>J31</f>
        <v>0</v>
      </c>
      <c r="H32" s="444"/>
      <c r="I32" s="444"/>
      <c r="J32" s="444"/>
      <c r="K32" s="444"/>
      <c r="L32" s="444"/>
      <c r="M32" s="236">
        <v>5</v>
      </c>
      <c r="N32" s="284" t="str">
        <f>IF(O32&gt;Q32,"○",IF(O32&lt;Q32,"×","△"))</f>
        <v>○</v>
      </c>
      <c r="O32" s="238">
        <f>'低学年'!H44</f>
        <v>1</v>
      </c>
      <c r="P32" s="287" t="s">
        <v>142</v>
      </c>
      <c r="Q32" s="240">
        <f>'低学年'!J44</f>
        <v>0</v>
      </c>
      <c r="R32" s="445">
        <f>SUM(COUNTIF(C32:Q32,"○")*3,COUNTIF(C32:Q32,"△"))</f>
        <v>6</v>
      </c>
      <c r="S32" s="446"/>
      <c r="T32" s="471">
        <f>V32-X32</f>
        <v>3</v>
      </c>
      <c r="U32" s="465"/>
      <c r="V32" s="471">
        <f>SUM(E32,O32)</f>
        <v>3</v>
      </c>
      <c r="W32" s="465"/>
      <c r="X32" s="465">
        <f>SUM(G32,Q32)</f>
        <v>0</v>
      </c>
      <c r="Y32" s="465"/>
      <c r="Z32" s="467">
        <f>RANK(R32,R31:S33,0)</f>
        <v>1</v>
      </c>
      <c r="AA32" s="467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3"/>
      <c r="AM32" s="294"/>
      <c r="AN32" s="288"/>
    </row>
    <row r="33" spans="1:40" s="295" customFormat="1" ht="14.25" customHeight="1">
      <c r="A33" s="291"/>
      <c r="B33" s="284" t="str">
        <f>'低学年'!P35</f>
        <v>横内</v>
      </c>
      <c r="C33" s="236">
        <v>6</v>
      </c>
      <c r="D33" s="284" t="str">
        <f>IF(E33&gt;G33,"○",IF(E33&lt;G33,"×","△"))</f>
        <v>△</v>
      </c>
      <c r="E33" s="238">
        <f>'低学年'!V42</f>
        <v>1</v>
      </c>
      <c r="F33" s="287" t="s">
        <v>142</v>
      </c>
      <c r="G33" s="238">
        <f>'低学年'!X42</f>
        <v>1</v>
      </c>
      <c r="H33" s="236">
        <f>M32</f>
        <v>5</v>
      </c>
      <c r="I33" s="284" t="str">
        <f>IF(J33&gt;L33,"○",IF(J33&lt;L33,"×","△"))</f>
        <v>×</v>
      </c>
      <c r="J33" s="238">
        <f>Q32</f>
        <v>0</v>
      </c>
      <c r="K33" s="287" t="s">
        <v>143</v>
      </c>
      <c r="L33" s="296">
        <f>O32</f>
        <v>1</v>
      </c>
      <c r="M33" s="444"/>
      <c r="N33" s="444"/>
      <c r="O33" s="444"/>
      <c r="P33" s="444"/>
      <c r="Q33" s="462"/>
      <c r="R33" s="445">
        <f>SUM(COUNTIF(C33:Q33,"○")*3,COUNTIF(C33:Q33,"△"))</f>
        <v>1</v>
      </c>
      <c r="S33" s="446"/>
      <c r="T33" s="471">
        <f>V33-X33</f>
        <v>-1</v>
      </c>
      <c r="U33" s="465"/>
      <c r="V33" s="471">
        <f>SUM(E33,J33)</f>
        <v>1</v>
      </c>
      <c r="W33" s="465"/>
      <c r="X33" s="465">
        <f>SUM(G33,L33)</f>
        <v>2</v>
      </c>
      <c r="Y33" s="465"/>
      <c r="Z33" s="467">
        <f>RANK(R33,R31:S33,0)</f>
        <v>2</v>
      </c>
      <c r="AA33" s="467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3"/>
      <c r="AM33" s="294"/>
      <c r="AN33" s="288"/>
    </row>
    <row r="34" spans="1:40" s="295" customFormat="1" ht="14.25" customHeight="1">
      <c r="A34" s="291"/>
      <c r="B34" s="22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29"/>
      <c r="X34" s="229"/>
      <c r="Y34" s="229"/>
      <c r="Z34" s="297"/>
      <c r="AA34" s="297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3"/>
      <c r="AM34" s="294"/>
      <c r="AN34" s="288"/>
    </row>
    <row r="35" spans="1:40" s="295" customFormat="1" ht="14.25" customHeight="1">
      <c r="A35" s="291"/>
      <c r="B35" s="292" t="s">
        <v>183</v>
      </c>
      <c r="C35" s="457" t="str">
        <f>(B36)</f>
        <v>春野</v>
      </c>
      <c r="D35" s="457"/>
      <c r="E35" s="457"/>
      <c r="F35" s="457"/>
      <c r="G35" s="457"/>
      <c r="H35" s="457" t="str">
        <f>B37</f>
        <v>旭東</v>
      </c>
      <c r="I35" s="457"/>
      <c r="J35" s="457"/>
      <c r="K35" s="457"/>
      <c r="L35" s="457"/>
      <c r="M35" s="457" t="str">
        <f>(B38)</f>
        <v>朝二</v>
      </c>
      <c r="N35" s="457"/>
      <c r="O35" s="457"/>
      <c r="P35" s="457"/>
      <c r="Q35" s="458"/>
      <c r="R35" s="648" t="s">
        <v>137</v>
      </c>
      <c r="S35" s="460"/>
      <c r="T35" s="459" t="s">
        <v>139</v>
      </c>
      <c r="U35" s="460"/>
      <c r="V35" s="459" t="s">
        <v>140</v>
      </c>
      <c r="W35" s="460"/>
      <c r="X35" s="460" t="s">
        <v>138</v>
      </c>
      <c r="Y35" s="460"/>
      <c r="Z35" s="647" t="s">
        <v>141</v>
      </c>
      <c r="AA35" s="647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3"/>
      <c r="AM35" s="294"/>
      <c r="AN35" s="288"/>
    </row>
    <row r="36" spans="1:40" s="295" customFormat="1" ht="14.25" customHeight="1">
      <c r="A36" s="291"/>
      <c r="B36" s="298" t="str">
        <f>'低学年'!U30</f>
        <v>春野</v>
      </c>
      <c r="C36" s="443"/>
      <c r="D36" s="443"/>
      <c r="E36" s="443"/>
      <c r="F36" s="443"/>
      <c r="G36" s="443"/>
      <c r="H36" s="236">
        <v>7</v>
      </c>
      <c r="I36" s="284" t="str">
        <f>IF(J36&gt;L36,"○",IF(J36&lt;L36,"×","△"))</f>
        <v>○</v>
      </c>
      <c r="J36" s="238">
        <f>'低学年'!H42</f>
        <v>2</v>
      </c>
      <c r="K36" s="287" t="s">
        <v>142</v>
      </c>
      <c r="L36" s="238">
        <f>'低学年'!J42</f>
        <v>1</v>
      </c>
      <c r="M36" s="236">
        <f>C38</f>
        <v>9</v>
      </c>
      <c r="N36" s="284" t="str">
        <f>IF(O36&gt;Q36,"○",IF(O36&lt;Q36,"×","△"))</f>
        <v>×</v>
      </c>
      <c r="O36" s="238">
        <f>G38</f>
        <v>1</v>
      </c>
      <c r="P36" s="289" t="s">
        <v>143</v>
      </c>
      <c r="Q36" s="240">
        <f>E38</f>
        <v>3</v>
      </c>
      <c r="R36" s="445">
        <f>SUM(COUNTIF(C36:Q36,"○")*3,COUNTIF(C36:Q36,"△"))</f>
        <v>3</v>
      </c>
      <c r="S36" s="446"/>
      <c r="T36" s="471">
        <f>V36-X36</f>
        <v>-1</v>
      </c>
      <c r="U36" s="465"/>
      <c r="V36" s="445">
        <f>SUM(J36,O36)</f>
        <v>3</v>
      </c>
      <c r="W36" s="446"/>
      <c r="X36" s="465">
        <f>SUM(L36,Q36)</f>
        <v>4</v>
      </c>
      <c r="Y36" s="465"/>
      <c r="Z36" s="467">
        <f>RANK(R36,R36:S38,0)</f>
        <v>2</v>
      </c>
      <c r="AA36" s="467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3"/>
      <c r="AM36" s="294"/>
      <c r="AN36" s="288"/>
    </row>
    <row r="37" spans="1:40" s="295" customFormat="1" ht="14.25" customHeight="1">
      <c r="A37" s="291"/>
      <c r="B37" s="252" t="str">
        <f>'低学年'!T35</f>
        <v>旭東</v>
      </c>
      <c r="C37" s="236">
        <f>H36</f>
        <v>7</v>
      </c>
      <c r="D37" s="284" t="str">
        <f>IF(E37&gt;G37,"○",IF(E37&lt;G37,"×","△"))</f>
        <v>×</v>
      </c>
      <c r="E37" s="238">
        <f>L36</f>
        <v>1</v>
      </c>
      <c r="F37" s="287" t="s">
        <v>173</v>
      </c>
      <c r="G37" s="238">
        <f>J36</f>
        <v>2</v>
      </c>
      <c r="H37" s="444"/>
      <c r="I37" s="443"/>
      <c r="J37" s="443"/>
      <c r="K37" s="443"/>
      <c r="L37" s="443"/>
      <c r="M37" s="236">
        <v>8</v>
      </c>
      <c r="N37" s="284" t="str">
        <f>IF(O37&gt;Q37,"○",IF(O37&lt;Q37,"×","△"))</f>
        <v>×</v>
      </c>
      <c r="O37" s="238">
        <f>'低学年'!V44</f>
        <v>0</v>
      </c>
      <c r="P37" s="287" t="s">
        <v>142</v>
      </c>
      <c r="Q37" s="240">
        <f>'低学年'!X44</f>
        <v>3</v>
      </c>
      <c r="R37" s="445">
        <f>SUM(COUNTIF(C37:Q37,"○")*3,COUNTIF(C37:Q37,"△"))</f>
        <v>0</v>
      </c>
      <c r="S37" s="446"/>
      <c r="T37" s="471">
        <f>V37-X37</f>
        <v>-4</v>
      </c>
      <c r="U37" s="465"/>
      <c r="V37" s="471">
        <f>SUM(E37,O37)</f>
        <v>1</v>
      </c>
      <c r="W37" s="465"/>
      <c r="X37" s="465">
        <f>SUM(G37,Q37)</f>
        <v>5</v>
      </c>
      <c r="Y37" s="465"/>
      <c r="Z37" s="467">
        <f>RANK(R37,R36:S38,0)</f>
        <v>3</v>
      </c>
      <c r="AA37" s="467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3"/>
      <c r="AM37" s="294"/>
      <c r="AN37" s="288"/>
    </row>
    <row r="38" spans="1:41" s="295" customFormat="1" ht="14.25" customHeight="1">
      <c r="A38" s="291"/>
      <c r="B38" s="284" t="str">
        <f>'低学年'!Y35</f>
        <v>朝二</v>
      </c>
      <c r="C38" s="236">
        <v>9</v>
      </c>
      <c r="D38" s="284" t="str">
        <f>IF(E38&gt;G38,"○",IF(E38&lt;G38,"×","△"))</f>
        <v>○</v>
      </c>
      <c r="E38" s="238">
        <f>'低学年'!H43</f>
        <v>3</v>
      </c>
      <c r="F38" s="284" t="s">
        <v>142</v>
      </c>
      <c r="G38" s="238">
        <f>'低学年'!J43</f>
        <v>1</v>
      </c>
      <c r="H38" s="236">
        <f>M37</f>
        <v>8</v>
      </c>
      <c r="I38" s="284" t="str">
        <f>IF(J38&gt;L38,"○",IF(J38&lt;L38,"×","△"))</f>
        <v>○</v>
      </c>
      <c r="J38" s="238">
        <f>Q37</f>
        <v>3</v>
      </c>
      <c r="K38" s="287" t="s">
        <v>173</v>
      </c>
      <c r="L38" s="296">
        <f>O37</f>
        <v>0</v>
      </c>
      <c r="M38" s="443"/>
      <c r="N38" s="443"/>
      <c r="O38" s="443"/>
      <c r="P38" s="443"/>
      <c r="Q38" s="651"/>
      <c r="R38" s="445">
        <f>SUM(COUNTIF(C38:Q38,"○")*3,COUNTIF(C38:Q38,"△"))</f>
        <v>6</v>
      </c>
      <c r="S38" s="446"/>
      <c r="T38" s="471">
        <f>V38-X38</f>
        <v>5</v>
      </c>
      <c r="U38" s="465"/>
      <c r="V38" s="471">
        <f>SUM(E38,J38)</f>
        <v>6</v>
      </c>
      <c r="W38" s="465"/>
      <c r="X38" s="465">
        <f>SUM(G38,L38)</f>
        <v>1</v>
      </c>
      <c r="Y38" s="465"/>
      <c r="Z38" s="467">
        <f>RANK(R38,R36:S38,0)</f>
        <v>1</v>
      </c>
      <c r="AA38" s="467"/>
      <c r="AB38" s="291"/>
      <c r="AC38" s="291"/>
      <c r="AD38" s="291"/>
      <c r="AE38" s="291"/>
      <c r="AF38" s="291"/>
      <c r="AG38" s="291"/>
      <c r="AH38" s="291"/>
      <c r="AI38" s="291"/>
      <c r="AJ38" s="291"/>
      <c r="AK38"/>
      <c r="AL38"/>
      <c r="AM38"/>
      <c r="AN38"/>
      <c r="AO38"/>
    </row>
    <row r="39" spans="2:41" ht="18.75" customHeight="1" thickBot="1">
      <c r="B39" s="256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7"/>
      <c r="AH39" s="257"/>
      <c r="AI39" s="257"/>
      <c r="AJ39" s="257"/>
      <c r="AK39"/>
      <c r="AL39"/>
      <c r="AM39"/>
      <c r="AN39"/>
      <c r="AO39"/>
    </row>
    <row r="40" spans="2:41" ht="17.25" customHeight="1">
      <c r="B40" s="662" t="s">
        <v>159</v>
      </c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4"/>
      <c r="AK40"/>
      <c r="AL40"/>
      <c r="AM40"/>
      <c r="AN40"/>
      <c r="AO40"/>
    </row>
    <row r="41" spans="2:41" ht="18" customHeight="1">
      <c r="B41" s="481" t="s">
        <v>174</v>
      </c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4"/>
      <c r="AK41"/>
      <c r="AL41"/>
      <c r="AM41"/>
      <c r="AN41"/>
      <c r="AO41"/>
    </row>
    <row r="42" spans="2:41" ht="14.25" customHeight="1">
      <c r="B42" s="481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4"/>
      <c r="AK42"/>
      <c r="AL42"/>
      <c r="AM42"/>
      <c r="AN42"/>
      <c r="AO42"/>
    </row>
    <row r="43" spans="2:41" ht="14.25" customHeight="1">
      <c r="B43" s="481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4"/>
      <c r="AK43"/>
      <c r="AL43"/>
      <c r="AM43"/>
      <c r="AN43"/>
      <c r="AO43"/>
    </row>
    <row r="44" spans="2:41" ht="14.25" customHeight="1">
      <c r="B44" s="481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4"/>
      <c r="AK44"/>
      <c r="AL44"/>
      <c r="AM44"/>
      <c r="AN44"/>
      <c r="AO44"/>
    </row>
    <row r="45" spans="2:41" ht="14.25" customHeight="1">
      <c r="B45" s="481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4"/>
      <c r="AK45"/>
      <c r="AL45"/>
      <c r="AM45"/>
      <c r="AN45"/>
      <c r="AO45"/>
    </row>
    <row r="46" spans="2:41" ht="14.25" customHeight="1">
      <c r="B46" s="481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4"/>
      <c r="AK46"/>
      <c r="AL46"/>
      <c r="AM46"/>
      <c r="AN46"/>
      <c r="AO46"/>
    </row>
    <row r="47" spans="2:41" ht="13.5" customHeight="1" thickBot="1">
      <c r="B47" s="661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6"/>
      <c r="AK47"/>
      <c r="AL47"/>
      <c r="AM47"/>
      <c r="AN47"/>
      <c r="AO47"/>
    </row>
    <row r="48" spans="2:41" ht="13.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7"/>
      <c r="AH48" s="257"/>
      <c r="AI48" s="257"/>
      <c r="AJ48" s="257"/>
      <c r="AK48"/>
      <c r="AL48"/>
      <c r="AM48"/>
      <c r="AN48"/>
      <c r="AO48"/>
    </row>
  </sheetData>
  <sheetProtection/>
  <mergeCells count="163">
    <mergeCell ref="B41:AJ47"/>
    <mergeCell ref="B40:AJ40"/>
    <mergeCell ref="B6:AJ6"/>
    <mergeCell ref="X8:Y8"/>
    <mergeCell ref="Z8:AA8"/>
    <mergeCell ref="C9:G9"/>
    <mergeCell ref="R9:S9"/>
    <mergeCell ref="T9:U9"/>
    <mergeCell ref="V9:W9"/>
    <mergeCell ref="X9:Y9"/>
    <mergeCell ref="Z9:AA9"/>
    <mergeCell ref="C8:G8"/>
    <mergeCell ref="H8:L8"/>
    <mergeCell ref="M8:Q8"/>
    <mergeCell ref="R8:S8"/>
    <mergeCell ref="T8:U8"/>
    <mergeCell ref="V8:W8"/>
    <mergeCell ref="X13:Y13"/>
    <mergeCell ref="Z13:AA13"/>
    <mergeCell ref="C14:G14"/>
    <mergeCell ref="R14:S14"/>
    <mergeCell ref="T14:U14"/>
    <mergeCell ref="V14:W14"/>
    <mergeCell ref="X14:Y14"/>
    <mergeCell ref="A1:AJ1"/>
    <mergeCell ref="A3:AJ3"/>
    <mergeCell ref="A4:AJ4"/>
    <mergeCell ref="M11:Q11"/>
    <mergeCell ref="R11:S11"/>
    <mergeCell ref="T11:U11"/>
    <mergeCell ref="V11:W11"/>
    <mergeCell ref="X11:Y11"/>
    <mergeCell ref="Z11:AA11"/>
    <mergeCell ref="H10:L10"/>
    <mergeCell ref="R10:S10"/>
    <mergeCell ref="T10:U10"/>
    <mergeCell ref="V10:W10"/>
    <mergeCell ref="X10:Y10"/>
    <mergeCell ref="Z10:AA10"/>
    <mergeCell ref="Z14:AA14"/>
    <mergeCell ref="C13:G13"/>
    <mergeCell ref="H13:L13"/>
    <mergeCell ref="M13:Q13"/>
    <mergeCell ref="R13:S13"/>
    <mergeCell ref="T13:U13"/>
    <mergeCell ref="V13:W13"/>
    <mergeCell ref="M16:Q16"/>
    <mergeCell ref="R16:S16"/>
    <mergeCell ref="T16:U16"/>
    <mergeCell ref="V16:W16"/>
    <mergeCell ref="X16:Y16"/>
    <mergeCell ref="Z16:AA16"/>
    <mergeCell ref="H15:L15"/>
    <mergeCell ref="R15:S15"/>
    <mergeCell ref="T15:U15"/>
    <mergeCell ref="V15:W15"/>
    <mergeCell ref="X15:Y15"/>
    <mergeCell ref="Z15:AA15"/>
    <mergeCell ref="H20:L20"/>
    <mergeCell ref="R20:S20"/>
    <mergeCell ref="T20:U20"/>
    <mergeCell ref="V20:W20"/>
    <mergeCell ref="X20:Y20"/>
    <mergeCell ref="Z20:AA20"/>
    <mergeCell ref="X18:Y18"/>
    <mergeCell ref="Z18:AA18"/>
    <mergeCell ref="C19:G19"/>
    <mergeCell ref="R19:S19"/>
    <mergeCell ref="T19:U19"/>
    <mergeCell ref="V19:W19"/>
    <mergeCell ref="X19:Y19"/>
    <mergeCell ref="Z19:AA19"/>
    <mergeCell ref="C18:G18"/>
    <mergeCell ref="H18:L18"/>
    <mergeCell ref="M18:Q18"/>
    <mergeCell ref="R18:S18"/>
    <mergeCell ref="T18:U18"/>
    <mergeCell ref="V18:W18"/>
    <mergeCell ref="X26:Y26"/>
    <mergeCell ref="Z26:AA26"/>
    <mergeCell ref="H25:L25"/>
    <mergeCell ref="R25:S25"/>
    <mergeCell ref="T25:U25"/>
    <mergeCell ref="V25:W25"/>
    <mergeCell ref="X25:Y25"/>
    <mergeCell ref="Z25:AA25"/>
    <mergeCell ref="M21:Q21"/>
    <mergeCell ref="R21:S21"/>
    <mergeCell ref="T21:U21"/>
    <mergeCell ref="V21:W21"/>
    <mergeCell ref="X21:Y21"/>
    <mergeCell ref="Z21:AA21"/>
    <mergeCell ref="B23:AN23"/>
    <mergeCell ref="C25:G25"/>
    <mergeCell ref="M25:Q25"/>
    <mergeCell ref="C26:G26"/>
    <mergeCell ref="R26:S26"/>
    <mergeCell ref="T26:U26"/>
    <mergeCell ref="V26:W26"/>
    <mergeCell ref="R31:S31"/>
    <mergeCell ref="T31:U31"/>
    <mergeCell ref="V31:W31"/>
    <mergeCell ref="M35:Q35"/>
    <mergeCell ref="R35:S35"/>
    <mergeCell ref="T35:U35"/>
    <mergeCell ref="V35:W35"/>
    <mergeCell ref="R27:S27"/>
    <mergeCell ref="T27:U27"/>
    <mergeCell ref="V27:W27"/>
    <mergeCell ref="C30:G30"/>
    <mergeCell ref="H30:L30"/>
    <mergeCell ref="M30:Q30"/>
    <mergeCell ref="R30:S30"/>
    <mergeCell ref="T30:U30"/>
    <mergeCell ref="V30:W30"/>
    <mergeCell ref="X33:Y33"/>
    <mergeCell ref="Z33:AA33"/>
    <mergeCell ref="X27:Y27"/>
    <mergeCell ref="Z27:AA27"/>
    <mergeCell ref="M28:Q28"/>
    <mergeCell ref="R28:S28"/>
    <mergeCell ref="T28:U28"/>
    <mergeCell ref="V28:W28"/>
    <mergeCell ref="X28:Y28"/>
    <mergeCell ref="Z28:AA28"/>
    <mergeCell ref="X30:Y30"/>
    <mergeCell ref="Z30:AA30"/>
    <mergeCell ref="M33:Q33"/>
    <mergeCell ref="R33:S33"/>
    <mergeCell ref="T33:U33"/>
    <mergeCell ref="V33:W33"/>
    <mergeCell ref="C31:G31"/>
    <mergeCell ref="H27:L27"/>
    <mergeCell ref="H32:L32"/>
    <mergeCell ref="R32:S32"/>
    <mergeCell ref="T32:U32"/>
    <mergeCell ref="V32:W32"/>
    <mergeCell ref="X32:Y32"/>
    <mergeCell ref="Z32:AA32"/>
    <mergeCell ref="X37:Y37"/>
    <mergeCell ref="Z37:AA37"/>
    <mergeCell ref="X31:Y31"/>
    <mergeCell ref="Z31:AA31"/>
    <mergeCell ref="H35:L35"/>
    <mergeCell ref="H37:L37"/>
    <mergeCell ref="R37:S37"/>
    <mergeCell ref="T37:U37"/>
    <mergeCell ref="V37:W37"/>
    <mergeCell ref="X38:Y38"/>
    <mergeCell ref="Z38:AA38"/>
    <mergeCell ref="C36:G36"/>
    <mergeCell ref="R36:S36"/>
    <mergeCell ref="T36:U36"/>
    <mergeCell ref="V36:W36"/>
    <mergeCell ref="X36:Y36"/>
    <mergeCell ref="Z36:AA36"/>
    <mergeCell ref="X35:Y35"/>
    <mergeCell ref="Z35:AA35"/>
    <mergeCell ref="C35:G35"/>
    <mergeCell ref="M38:Q38"/>
    <mergeCell ref="R38:S38"/>
    <mergeCell ref="T38:U38"/>
    <mergeCell ref="V38:W38"/>
  </mergeCells>
  <printOptions horizontalCentered="1" verticalCentered="1"/>
  <pageMargins left="0.3937007874015748" right="0.3937007874015748" top="0.1968503937007874" bottom="0.1968503937007874" header="0.4330708661417323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情報政策課</cp:lastModifiedBy>
  <cp:lastPrinted>2014-05-28T00:04:47Z</cp:lastPrinted>
  <dcterms:created xsi:type="dcterms:W3CDTF">2014-05-07T09:27:25Z</dcterms:created>
  <dcterms:modified xsi:type="dcterms:W3CDTF">2014-05-28T01:16:17Z</dcterms:modified>
  <cp:category/>
  <cp:version/>
  <cp:contentType/>
  <cp:contentStatus/>
</cp:coreProperties>
</file>